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8195" windowHeight="8265"/>
  </bookViews>
  <sheets>
    <sheet name="Финансирование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G22" i="1" l="1"/>
  <c r="H51" i="1" l="1"/>
  <c r="I51" i="1"/>
  <c r="E16" i="1" l="1"/>
  <c r="E17" i="1"/>
  <c r="E60" i="1"/>
  <c r="E61" i="1"/>
  <c r="E58" i="1"/>
  <c r="E59" i="1"/>
  <c r="H55" i="1"/>
  <c r="G55" i="1"/>
  <c r="F55" i="1"/>
  <c r="E56" i="1"/>
  <c r="G51" i="1" l="1"/>
  <c r="F51" i="1"/>
  <c r="F44" i="1" l="1"/>
  <c r="G44" i="1"/>
  <c r="H44" i="1"/>
  <c r="E18" i="1" l="1"/>
  <c r="E57" i="1" l="1"/>
  <c r="E55" i="1" s="1"/>
  <c r="E52" i="1" l="1"/>
  <c r="E46" i="1"/>
  <c r="G38" i="1" l="1"/>
  <c r="H38" i="1"/>
  <c r="I38" i="1"/>
  <c r="F38" i="1"/>
  <c r="E43" i="1"/>
  <c r="E38" i="1" l="1"/>
  <c r="E42" i="1"/>
  <c r="E50" i="1" l="1"/>
  <c r="E49" i="1"/>
  <c r="I48" i="1"/>
  <c r="H48" i="1"/>
  <c r="G48" i="1"/>
  <c r="F48" i="1"/>
  <c r="E48" i="1" l="1"/>
  <c r="E19" i="1"/>
  <c r="E20" i="1"/>
  <c r="E21" i="1"/>
  <c r="E41" i="1" l="1"/>
  <c r="E53" i="1" l="1"/>
  <c r="E51" i="1" s="1"/>
  <c r="E47" i="1"/>
  <c r="E11" i="1" l="1"/>
  <c r="H34" i="1" l="1"/>
  <c r="F34" i="1"/>
  <c r="G34" i="1"/>
  <c r="E45" i="1" l="1"/>
  <c r="E44" i="1" s="1"/>
  <c r="E14" i="1" l="1"/>
  <c r="I34" i="1"/>
  <c r="E37" i="1"/>
  <c r="E40" i="1" l="1"/>
  <c r="E39" i="1"/>
  <c r="H31" i="1" l="1"/>
  <c r="E32" i="1"/>
  <c r="I31" i="1"/>
  <c r="F31" i="1"/>
  <c r="G31" i="1"/>
  <c r="F23" i="1" l="1"/>
  <c r="F27" i="1"/>
  <c r="E13" i="1" l="1"/>
  <c r="H23" i="1" l="1"/>
  <c r="H27" i="1"/>
  <c r="I23" i="1"/>
  <c r="G27" i="1" l="1"/>
  <c r="I27" i="1"/>
  <c r="G23" i="1"/>
  <c r="G10" i="1" l="1"/>
  <c r="I10" i="1" l="1"/>
  <c r="I22" i="1" s="1"/>
  <c r="G9" i="1" l="1"/>
  <c r="H10" i="1"/>
  <c r="H9" i="1"/>
  <c r="E23" i="1" l="1"/>
  <c r="E27" i="1"/>
  <c r="E24" i="1"/>
  <c r="E28" i="1"/>
  <c r="E29" i="1"/>
  <c r="E25" i="1"/>
  <c r="E33" i="1"/>
  <c r="E31" i="1" s="1"/>
  <c r="E26" i="1"/>
  <c r="E30" i="1"/>
  <c r="F10" i="1"/>
  <c r="E10" i="1" s="1"/>
  <c r="E36" i="1"/>
  <c r="E35" i="1"/>
  <c r="F9" i="1"/>
  <c r="E9" i="1" l="1"/>
  <c r="E22" i="1" s="1"/>
  <c r="F22" i="1"/>
  <c r="E34" i="1"/>
</calcChain>
</file>

<file path=xl/sharedStrings.xml><?xml version="1.0" encoding="utf-8"?>
<sst xmlns="http://schemas.openxmlformats.org/spreadsheetml/2006/main" count="57" uniqueCount="31">
  <si>
    <t>Статус</t>
  </si>
  <si>
    <t>Разработчик муниципальной программы, соисполнители</t>
  </si>
  <si>
    <t>по годам, всего</t>
  </si>
  <si>
    <t>федеральный бюджет</t>
  </si>
  <si>
    <t>областной бюджет</t>
  </si>
  <si>
    <t>городской бюджет</t>
  </si>
  <si>
    <t xml:space="preserve"> </t>
  </si>
  <si>
    <t xml:space="preserve">Наименование муниципальной программы </t>
  </si>
  <si>
    <t xml:space="preserve">Муниципальная программа </t>
  </si>
  <si>
    <t>источник финансирования и объемы бюджетных ассигнований, тыс. руб.</t>
  </si>
  <si>
    <t>внебюджетные средства</t>
  </si>
  <si>
    <t>Ресурсное обеспечение</t>
  </si>
  <si>
    <t>Изготовление ПСД на территорию, выбранную для участия во Всероссийском конкурсе лучших проектов создания  комфортной городской среды и иных материалов</t>
  </si>
  <si>
    <t xml:space="preserve">На благоустройство дворовых и общественных территорий </t>
  </si>
  <si>
    <t>На обустройство мест массового отдыха населения (городских парков)</t>
  </si>
  <si>
    <t>На реализацию проектов "Народная инициатива"</t>
  </si>
  <si>
    <t>На реализацию проектов создание комфортной городской среды в малых городах и исторических поселениях</t>
  </si>
  <si>
    <t>ИТОГО, в т.ч.:</t>
  </si>
  <si>
    <t>«Формирование современной городской среды в городе Рассказово» на 2018 - 2030 годы</t>
  </si>
  <si>
    <t>Благоустройство дворовых территорий в муниципальных образованиях</t>
  </si>
  <si>
    <t>На реализацию проектов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</si>
  <si>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Благоустройство общественных пространств (резервный фонд Правительства РФ)</t>
  </si>
  <si>
    <t>Выполнение работ по объекту "Реновация городского сада как части единой общественно-рекреационной зоны г. Рассказово Тамбовской области"</t>
  </si>
  <si>
    <t>На 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</si>
  <si>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На реализацию программ формирование комфортной городской среды</t>
  </si>
  <si>
    <t>Отдел строительства, жилищно-коммунального и дорожного хозяйства администрации города, Муниципальное казенное учреждение "Комитет по управлению городским хозяйством", отдел архитектуры и градостроительства администрации города, Муниципальное бюджетное учреждение "Культурно-досуговое объединение"</t>
  </si>
  <si>
    <t xml:space="preserve">На поддержку инициативных проектов </t>
  </si>
  <si>
    <t xml:space="preserve">ПРИЛОЖЕНИЕ №7
к муниципальной программе "Формирование современной городской среды в городе Рассказово" на 2018-2030 годы                 </t>
  </si>
  <si>
    <t>муниципальной программы "Формирование современной городской среды в городе Рассказово" на 2018-2030 годы</t>
  </si>
  <si>
    <t xml:space="preserve">ПРИЛОЖЕНИЕ №2
к постановлению администрации города                          </t>
  </si>
  <si>
    <t>от 12.05.2026 №769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</si>
</sst>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6" formatCode="#,##0.0"/>
    <numFmt numFmtId="167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65" fontId="1" fillId="0" borderId="15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/>
    <xf numFmtId="0" fontId="3" fillId="0" borderId="15" xfId="0" applyFont="1" applyBorder="1"/>
    <xf numFmtId="0" fontId="1" fillId="0" borderId="15" xfId="0" applyFont="1" applyBorder="1"/>
    <xf numFmtId="0" fontId="1" fillId="0" borderId="15" xfId="0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3" fillId="0" borderId="15" xfId="0" applyNumberFormat="1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5" fontId="1" fillId="0" borderId="1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wrapText="1"/>
    </xf>
    <xf numFmtId="164" fontId="1" fillId="0" borderId="15" xfId="0" applyNumberFormat="1" applyFont="1" applyBorder="1" applyAlignment="1">
      <alignment horizontal="left"/>
    </xf>
    <xf numFmtId="165" fontId="1" fillId="0" borderId="15" xfId="0" applyNumberFormat="1" applyFont="1" applyBorder="1" applyAlignment="1">
      <alignment horizontal="left"/>
    </xf>
    <xf numFmtId="166" fontId="1" fillId="0" borderId="15" xfId="0" applyNumberFormat="1" applyFont="1" applyBorder="1" applyAlignment="1">
      <alignment horizontal="center" vertical="center"/>
    </xf>
    <xf numFmtId="0" fontId="1" fillId="0" borderId="15" xfId="0" applyFont="1" applyFill="1" applyBorder="1" applyAlignment="1">
      <alignment vertical="top" wrapText="1"/>
    </xf>
    <xf numFmtId="0" fontId="1" fillId="0" borderId="0" xfId="0" applyFont="1" applyAlignment="1">
      <alignment horizontal="center" wrapText="1"/>
    </xf>
    <xf numFmtId="167" fontId="1" fillId="0" borderId="15" xfId="0" applyNumberFormat="1" applyFont="1" applyBorder="1" applyAlignment="1">
      <alignment horizontal="center" vertical="center"/>
    </xf>
    <xf numFmtId="167" fontId="1" fillId="0" borderId="15" xfId="0" applyNumberFormat="1" applyFont="1" applyFill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" fontId="1" fillId="0" borderId="15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view="pageBreakPreview" topLeftCell="B55" zoomScale="110" zoomScaleNormal="100" zoomScaleSheetLayoutView="110" workbookViewId="0">
      <selection activeCell="J3" sqref="J3"/>
    </sheetView>
  </sheetViews>
  <sheetFormatPr defaultRowHeight="15.75" x14ac:dyDescent="0.25"/>
  <cols>
    <col min="1" max="1" width="17.42578125" style="14" customWidth="1"/>
    <col min="2" max="2" width="20.85546875" style="14" customWidth="1"/>
    <col min="3" max="3" width="44.28515625" style="14" customWidth="1"/>
    <col min="4" max="4" width="14.7109375" style="14" customWidth="1"/>
    <col min="5" max="5" width="16.140625" style="14" customWidth="1"/>
    <col min="6" max="6" width="13" style="14" customWidth="1"/>
    <col min="7" max="7" width="13.42578125" style="14" customWidth="1"/>
    <col min="8" max="8" width="13" style="14" customWidth="1"/>
    <col min="9" max="9" width="11.7109375" style="14" customWidth="1"/>
    <col min="10" max="16384" width="9.140625" style="14"/>
  </cols>
  <sheetData>
    <row r="1" spans="1:9" ht="69" customHeight="1" x14ac:dyDescent="0.25">
      <c r="A1" s="11" t="s">
        <v>6</v>
      </c>
      <c r="F1" s="55" t="s">
        <v>29</v>
      </c>
      <c r="G1" s="56"/>
      <c r="H1" s="56"/>
      <c r="I1" s="56"/>
    </row>
    <row r="2" spans="1:9" ht="17.25" customHeight="1" x14ac:dyDescent="0.25">
      <c r="A2" s="31"/>
      <c r="F2" s="36"/>
      <c r="G2" s="56" t="s">
        <v>30</v>
      </c>
      <c r="H2" s="65"/>
      <c r="I2" s="65"/>
    </row>
    <row r="3" spans="1:9" ht="68.25" customHeight="1" x14ac:dyDescent="0.25">
      <c r="A3" s="31"/>
      <c r="F3" s="55" t="s">
        <v>27</v>
      </c>
      <c r="G3" s="65"/>
      <c r="H3" s="65"/>
      <c r="I3" s="65"/>
    </row>
    <row r="4" spans="1:9" ht="15.75" customHeight="1" x14ac:dyDescent="0.25">
      <c r="A4" s="59" t="s">
        <v>11</v>
      </c>
      <c r="B4" s="59"/>
      <c r="C4" s="59"/>
      <c r="D4" s="59"/>
      <c r="E4" s="59"/>
      <c r="F4" s="59"/>
      <c r="G4" s="59"/>
      <c r="H4" s="59"/>
      <c r="I4" s="59"/>
    </row>
    <row r="5" spans="1:9" ht="24" customHeight="1" thickBot="1" x14ac:dyDescent="0.3">
      <c r="A5" s="59" t="s">
        <v>28</v>
      </c>
      <c r="B5" s="59"/>
      <c r="C5" s="59"/>
      <c r="D5" s="59"/>
      <c r="E5" s="59"/>
      <c r="F5" s="59"/>
      <c r="G5" s="59"/>
      <c r="H5" s="59"/>
      <c r="I5" s="59"/>
    </row>
    <row r="6" spans="1:9" ht="21.75" customHeight="1" thickBot="1" x14ac:dyDescent="0.3">
      <c r="A6" s="60" t="s">
        <v>0</v>
      </c>
      <c r="B6" s="60" t="s">
        <v>7</v>
      </c>
      <c r="C6" s="60" t="s">
        <v>1</v>
      </c>
      <c r="D6" s="62" t="s">
        <v>9</v>
      </c>
      <c r="E6" s="63"/>
      <c r="F6" s="63"/>
      <c r="G6" s="63"/>
      <c r="H6" s="63"/>
      <c r="I6" s="64"/>
    </row>
    <row r="7" spans="1:9" ht="36.75" customHeight="1" thickBot="1" x14ac:dyDescent="0.3">
      <c r="A7" s="61"/>
      <c r="B7" s="61"/>
      <c r="C7" s="61"/>
      <c r="D7" s="62" t="s">
        <v>2</v>
      </c>
      <c r="E7" s="64"/>
      <c r="F7" s="1" t="s">
        <v>3</v>
      </c>
      <c r="G7" s="1" t="s">
        <v>4</v>
      </c>
      <c r="H7" s="1" t="s">
        <v>5</v>
      </c>
      <c r="I7" s="1" t="s">
        <v>10</v>
      </c>
    </row>
    <row r="8" spans="1:9" ht="16.5" thickBot="1" x14ac:dyDescent="0.3">
      <c r="A8" s="2">
        <v>1</v>
      </c>
      <c r="B8" s="3">
        <v>2</v>
      </c>
      <c r="C8" s="3">
        <v>3</v>
      </c>
      <c r="D8" s="57">
        <v>4</v>
      </c>
      <c r="E8" s="58"/>
      <c r="F8" s="3">
        <v>5</v>
      </c>
      <c r="G8" s="3">
        <v>6</v>
      </c>
      <c r="H8" s="3">
        <v>7</v>
      </c>
      <c r="I8" s="3">
        <v>8</v>
      </c>
    </row>
    <row r="9" spans="1:9" ht="23.25" customHeight="1" thickBot="1" x14ac:dyDescent="0.3">
      <c r="A9" s="49" t="s">
        <v>8</v>
      </c>
      <c r="B9" s="49" t="s">
        <v>18</v>
      </c>
      <c r="C9" s="44" t="s">
        <v>25</v>
      </c>
      <c r="D9" s="4">
        <v>2018</v>
      </c>
      <c r="E9" s="37">
        <f>F9+G9+H9+I9</f>
        <v>17134.026519999999</v>
      </c>
      <c r="F9" s="40">
        <f>F24+F25+F26</f>
        <v>12309.484329999999</v>
      </c>
      <c r="G9" s="40">
        <f>G24+G25+G26</f>
        <v>4326.5931899999996</v>
      </c>
      <c r="H9" s="40">
        <f>H24+H25+H26</f>
        <v>497.94900000000001</v>
      </c>
      <c r="I9" s="41">
        <v>0</v>
      </c>
    </row>
    <row r="10" spans="1:9" ht="18" customHeight="1" thickBot="1" x14ac:dyDescent="0.3">
      <c r="A10" s="50"/>
      <c r="B10" s="50"/>
      <c r="C10" s="45"/>
      <c r="D10" s="4">
        <v>2019</v>
      </c>
      <c r="E10" s="37">
        <f t="shared" ref="E10:E21" si="0">F10+G10+H10+I10</f>
        <v>22798.373999999996</v>
      </c>
      <c r="F10" s="40">
        <f>F28+F30</f>
        <v>18119.924999999999</v>
      </c>
      <c r="G10" s="40">
        <f>G28+G29+G30</f>
        <v>3869.7939999999999</v>
      </c>
      <c r="H10" s="40">
        <f>H28+H29+H30</f>
        <v>808.65499999999997</v>
      </c>
      <c r="I10" s="41">
        <f>I28+I30</f>
        <v>0</v>
      </c>
    </row>
    <row r="11" spans="1:9" ht="20.25" customHeight="1" thickBot="1" x14ac:dyDescent="0.3">
      <c r="A11" s="50"/>
      <c r="B11" s="50"/>
      <c r="C11" s="45"/>
      <c r="D11" s="4">
        <v>2020</v>
      </c>
      <c r="E11" s="37">
        <f>F11+G11+H11+I11</f>
        <v>28937.974999999999</v>
      </c>
      <c r="F11" s="40">
        <v>16151.874</v>
      </c>
      <c r="G11" s="40">
        <v>11329.63</v>
      </c>
      <c r="H11" s="40">
        <v>1436.675</v>
      </c>
      <c r="I11" s="40">
        <v>19.795999999999999</v>
      </c>
    </row>
    <row r="12" spans="1:9" ht="21" customHeight="1" thickBot="1" x14ac:dyDescent="0.3">
      <c r="A12" s="50"/>
      <c r="B12" s="50"/>
      <c r="C12" s="45"/>
      <c r="D12" s="4">
        <v>2021</v>
      </c>
      <c r="E12" s="37">
        <v>99055</v>
      </c>
      <c r="F12" s="37">
        <v>86108.872000000003</v>
      </c>
      <c r="G12" s="37">
        <v>11328.7</v>
      </c>
      <c r="H12" s="37">
        <v>1617.35</v>
      </c>
      <c r="I12" s="4">
        <v>0</v>
      </c>
    </row>
    <row r="13" spans="1:9" ht="24.75" customHeight="1" thickBot="1" x14ac:dyDescent="0.3">
      <c r="A13" s="50"/>
      <c r="B13" s="50"/>
      <c r="C13" s="45"/>
      <c r="D13" s="4">
        <v>2022</v>
      </c>
      <c r="E13" s="37">
        <f t="shared" si="0"/>
        <v>163742.41299999997</v>
      </c>
      <c r="F13" s="38">
        <v>74273.301999999996</v>
      </c>
      <c r="G13" s="40">
        <v>89327.514999999999</v>
      </c>
      <c r="H13" s="40">
        <v>141.596</v>
      </c>
      <c r="I13" s="4">
        <v>0</v>
      </c>
    </row>
    <row r="14" spans="1:9" ht="21.75" customHeight="1" thickBot="1" x14ac:dyDescent="0.3">
      <c r="A14" s="51"/>
      <c r="B14" s="51"/>
      <c r="C14" s="46"/>
      <c r="D14" s="4">
        <v>2023</v>
      </c>
      <c r="E14" s="37">
        <f t="shared" ref="E14" si="1">F14+G14+H14+I14</f>
        <v>21440.137000000002</v>
      </c>
      <c r="F14" s="38">
        <v>13289.636</v>
      </c>
      <c r="G14" s="40">
        <v>271.21699999999998</v>
      </c>
      <c r="H14" s="40">
        <v>7879.2839999999997</v>
      </c>
      <c r="I14" s="4">
        <v>0</v>
      </c>
    </row>
    <row r="15" spans="1:9" ht="21.75" customHeight="1" thickBot="1" x14ac:dyDescent="0.3">
      <c r="A15" s="51"/>
      <c r="B15" s="51"/>
      <c r="C15" s="46"/>
      <c r="D15" s="4">
        <v>2024</v>
      </c>
      <c r="E15" s="37">
        <v>53118.2</v>
      </c>
      <c r="F15" s="40">
        <v>13384.825999999999</v>
      </c>
      <c r="G15" s="40">
        <v>28102</v>
      </c>
      <c r="H15" s="40">
        <v>11631.436</v>
      </c>
      <c r="I15" s="4">
        <v>0</v>
      </c>
    </row>
    <row r="16" spans="1:9" ht="21.75" customHeight="1" thickBot="1" x14ac:dyDescent="0.3">
      <c r="A16" s="53"/>
      <c r="B16" s="47"/>
      <c r="C16" s="47"/>
      <c r="D16" s="4">
        <v>2025</v>
      </c>
      <c r="E16" s="37">
        <f>SUM(F16:I16)</f>
        <v>125412.75399999999</v>
      </c>
      <c r="F16" s="37">
        <v>106250.05499999999</v>
      </c>
      <c r="G16" s="37">
        <v>10182.299000000001</v>
      </c>
      <c r="H16" s="37">
        <v>8980.4</v>
      </c>
      <c r="I16" s="4">
        <v>0</v>
      </c>
    </row>
    <row r="17" spans="1:9" ht="21.75" customHeight="1" thickBot="1" x14ac:dyDescent="0.3">
      <c r="A17" s="53"/>
      <c r="B17" s="47"/>
      <c r="C17" s="47"/>
      <c r="D17" s="4">
        <v>2026</v>
      </c>
      <c r="E17" s="37">
        <f>SUM(F17:I17)</f>
        <v>45941.531999999999</v>
      </c>
      <c r="F17" s="37">
        <v>18727.830999999998</v>
      </c>
      <c r="G17" s="37">
        <v>382.20100000000002</v>
      </c>
      <c r="H17" s="38">
        <v>26831.5</v>
      </c>
      <c r="I17" s="4">
        <v>0</v>
      </c>
    </row>
    <row r="18" spans="1:9" ht="21.75" customHeight="1" thickBot="1" x14ac:dyDescent="0.3">
      <c r="A18" s="53"/>
      <c r="B18" s="47"/>
      <c r="C18" s="47"/>
      <c r="D18" s="4">
        <v>2027</v>
      </c>
      <c r="E18" s="37">
        <f t="shared" ref="E18" si="2">F18+G18+H18+I18</f>
        <v>19942.900000000001</v>
      </c>
      <c r="F18" s="34">
        <v>19524.5</v>
      </c>
      <c r="G18" s="34">
        <v>398.5</v>
      </c>
      <c r="H18" s="37">
        <v>19.899999999999999</v>
      </c>
      <c r="I18" s="4">
        <v>0</v>
      </c>
    </row>
    <row r="19" spans="1:9" ht="21.75" customHeight="1" thickBot="1" x14ac:dyDescent="0.3">
      <c r="A19" s="53"/>
      <c r="B19" s="47"/>
      <c r="C19" s="47"/>
      <c r="D19" s="4">
        <v>2028</v>
      </c>
      <c r="E19" s="37">
        <f t="shared" si="0"/>
        <v>20166.500000000004</v>
      </c>
      <c r="F19" s="34">
        <v>19743.400000000001</v>
      </c>
      <c r="G19" s="34">
        <v>402.9</v>
      </c>
      <c r="H19" s="37">
        <v>20.2</v>
      </c>
      <c r="I19" s="4">
        <v>0</v>
      </c>
    </row>
    <row r="20" spans="1:9" ht="21.75" customHeight="1" thickBot="1" x14ac:dyDescent="0.3">
      <c r="A20" s="53"/>
      <c r="B20" s="47"/>
      <c r="C20" s="47"/>
      <c r="D20" s="4">
        <v>2029</v>
      </c>
      <c r="E20" s="26">
        <f t="shared" si="0"/>
        <v>0</v>
      </c>
      <c r="F20" s="42">
        <v>0</v>
      </c>
      <c r="G20" s="42">
        <v>0</v>
      </c>
      <c r="H20" s="42">
        <v>0</v>
      </c>
      <c r="I20" s="4">
        <v>0</v>
      </c>
    </row>
    <row r="21" spans="1:9" ht="21.75" customHeight="1" thickBot="1" x14ac:dyDescent="0.3">
      <c r="A21" s="53"/>
      <c r="B21" s="47"/>
      <c r="C21" s="47"/>
      <c r="D21" s="4">
        <v>2030</v>
      </c>
      <c r="E21" s="26">
        <f t="shared" si="0"/>
        <v>0</v>
      </c>
      <c r="F21" s="42">
        <v>0</v>
      </c>
      <c r="G21" s="42">
        <v>0</v>
      </c>
      <c r="H21" s="42">
        <v>0</v>
      </c>
      <c r="I21" s="4">
        <v>0</v>
      </c>
    </row>
    <row r="22" spans="1:9" ht="17.25" customHeight="1" thickBot="1" x14ac:dyDescent="0.3">
      <c r="A22" s="54"/>
      <c r="B22" s="52"/>
      <c r="C22" s="48"/>
      <c r="D22" s="5"/>
      <c r="E22" s="34">
        <f>E9+E10+E11+E12+E13+E14+E15+E16+E17+E18+E19+E20+E21</f>
        <v>617689.81151999999</v>
      </c>
      <c r="F22" s="34">
        <f t="shared" ref="F22:I22" si="3">F9+F10+F11+F12+F13+F14+F15+F16+F17+F18+F19+F20+F21</f>
        <v>397883.70533000003</v>
      </c>
      <c r="G22" s="34">
        <f>SUM(G9:G21)</f>
        <v>159921.34919000001</v>
      </c>
      <c r="H22" s="34">
        <v>59865</v>
      </c>
      <c r="I22" s="34">
        <f t="shared" si="3"/>
        <v>19.795999999999999</v>
      </c>
    </row>
    <row r="23" spans="1:9" ht="16.5" thickBot="1" x14ac:dyDescent="0.3">
      <c r="A23" s="12"/>
      <c r="B23" s="8"/>
      <c r="C23" s="9" t="s">
        <v>17</v>
      </c>
      <c r="D23" s="4">
        <v>2018</v>
      </c>
      <c r="E23" s="28">
        <f t="shared" ref="E23:E37" si="4">F23+G23+H23+I23</f>
        <v>17134.026519999999</v>
      </c>
      <c r="F23" s="27">
        <f t="shared" ref="F23:H23" si="5">F24+F25+F26</f>
        <v>12309.484329999999</v>
      </c>
      <c r="G23" s="27">
        <f t="shared" si="5"/>
        <v>4326.5931899999996</v>
      </c>
      <c r="H23" s="27">
        <f t="shared" si="5"/>
        <v>497.94900000000001</v>
      </c>
      <c r="I23" s="27">
        <f>I24+I25+I26</f>
        <v>0</v>
      </c>
    </row>
    <row r="24" spans="1:9" ht="32.25" thickBot="1" x14ac:dyDescent="0.3">
      <c r="A24" s="12"/>
      <c r="B24" s="15"/>
      <c r="C24" s="11" t="s">
        <v>13</v>
      </c>
      <c r="D24" s="16"/>
      <c r="E24" s="28">
        <f t="shared" si="4"/>
        <v>13692.87767</v>
      </c>
      <c r="F24" s="19">
        <v>11498.64207</v>
      </c>
      <c r="G24" s="19">
        <v>1746.4</v>
      </c>
      <c r="H24" s="19">
        <v>447.8356</v>
      </c>
      <c r="I24" s="17">
        <v>0</v>
      </c>
    </row>
    <row r="25" spans="1:9" ht="32.25" thickBot="1" x14ac:dyDescent="0.3">
      <c r="A25" s="12"/>
      <c r="B25" s="15"/>
      <c r="C25" s="6" t="s">
        <v>14</v>
      </c>
      <c r="D25" s="16"/>
      <c r="E25" s="28">
        <f t="shared" si="4"/>
        <v>915.84884999999997</v>
      </c>
      <c r="F25" s="19">
        <v>810.84226000000001</v>
      </c>
      <c r="G25" s="19">
        <v>80.193190000000001</v>
      </c>
      <c r="H25" s="19">
        <v>24.813400000000001</v>
      </c>
      <c r="I25" s="17">
        <v>0</v>
      </c>
    </row>
    <row r="26" spans="1:9" ht="32.25" thickBot="1" x14ac:dyDescent="0.3">
      <c r="A26" s="12"/>
      <c r="B26" s="15"/>
      <c r="C26" s="6" t="s">
        <v>15</v>
      </c>
      <c r="D26" s="16"/>
      <c r="E26" s="28">
        <f t="shared" si="4"/>
        <v>2525.3000000000002</v>
      </c>
      <c r="F26" s="26">
        <v>0</v>
      </c>
      <c r="G26" s="19">
        <v>2500</v>
      </c>
      <c r="H26" s="19">
        <v>25.3</v>
      </c>
      <c r="I26" s="26">
        <v>0</v>
      </c>
    </row>
    <row r="27" spans="1:9" ht="16.5" thickBot="1" x14ac:dyDescent="0.3">
      <c r="A27" s="12"/>
      <c r="B27" s="15"/>
      <c r="C27" s="6" t="s">
        <v>17</v>
      </c>
      <c r="D27" s="30">
        <v>2019</v>
      </c>
      <c r="E27" s="28">
        <f t="shared" si="4"/>
        <v>22798.373999999996</v>
      </c>
      <c r="F27" s="19">
        <f>F28+F29+F30</f>
        <v>18119.924999999999</v>
      </c>
      <c r="G27" s="19">
        <f>G28+G29+G30</f>
        <v>3869.7939999999999</v>
      </c>
      <c r="H27" s="19">
        <f>H28+H29+H30</f>
        <v>808.65499999999997</v>
      </c>
      <c r="I27" s="19">
        <f>I28+I29+I30</f>
        <v>0</v>
      </c>
    </row>
    <row r="28" spans="1:9" ht="32.25" thickBot="1" x14ac:dyDescent="0.3">
      <c r="A28" s="12"/>
      <c r="B28" s="15"/>
      <c r="C28" s="6" t="s">
        <v>13</v>
      </c>
      <c r="D28" s="16"/>
      <c r="E28" s="28">
        <f t="shared" si="4"/>
        <v>18899.344000000001</v>
      </c>
      <c r="F28" s="19">
        <v>18119.924999999999</v>
      </c>
      <c r="G28" s="19">
        <v>369.79399999999998</v>
      </c>
      <c r="H28" s="19">
        <v>409.625</v>
      </c>
      <c r="I28" s="17">
        <v>0</v>
      </c>
    </row>
    <row r="29" spans="1:9" ht="35.25" customHeight="1" thickBot="1" x14ac:dyDescent="0.3">
      <c r="A29" s="12"/>
      <c r="B29" s="20"/>
      <c r="C29" s="6" t="s">
        <v>15</v>
      </c>
      <c r="D29" s="21"/>
      <c r="E29" s="28">
        <f t="shared" si="4"/>
        <v>3535.355</v>
      </c>
      <c r="F29" s="26">
        <v>0</v>
      </c>
      <c r="G29" s="19">
        <v>3500</v>
      </c>
      <c r="H29" s="19">
        <v>35.354999999999997</v>
      </c>
      <c r="I29" s="26">
        <v>0</v>
      </c>
    </row>
    <row r="30" spans="1:9" ht="62.25" customHeight="1" thickBot="1" x14ac:dyDescent="0.3">
      <c r="A30" s="12"/>
      <c r="B30" s="20"/>
      <c r="C30" s="7" t="s">
        <v>12</v>
      </c>
      <c r="D30" s="21"/>
      <c r="E30" s="28">
        <f t="shared" si="4"/>
        <v>363.67500000000001</v>
      </c>
      <c r="F30" s="43">
        <v>0</v>
      </c>
      <c r="G30" s="43">
        <v>0</v>
      </c>
      <c r="H30" s="29">
        <v>363.67500000000001</v>
      </c>
      <c r="I30" s="17">
        <v>0</v>
      </c>
    </row>
    <row r="31" spans="1:9" ht="16.5" customHeight="1" thickBot="1" x14ac:dyDescent="0.3">
      <c r="A31" s="13"/>
      <c r="B31" s="20"/>
      <c r="C31" s="10" t="s">
        <v>17</v>
      </c>
      <c r="D31" s="30">
        <v>2020</v>
      </c>
      <c r="E31" s="28">
        <f>E32+E33</f>
        <v>28937.974999999999</v>
      </c>
      <c r="F31" s="28">
        <f t="shared" ref="F31:I31" si="6">F32+F33</f>
        <v>16151.874</v>
      </c>
      <c r="G31" s="28">
        <f t="shared" si="6"/>
        <v>11329.63</v>
      </c>
      <c r="H31" s="28">
        <f>H32+H33</f>
        <v>1436.675</v>
      </c>
      <c r="I31" s="28">
        <f t="shared" si="6"/>
        <v>19.795999999999999</v>
      </c>
    </row>
    <row r="32" spans="1:9" ht="34.5" customHeight="1" thickBot="1" x14ac:dyDescent="0.3">
      <c r="A32" s="13"/>
      <c r="B32" s="20"/>
      <c r="C32" s="7" t="s">
        <v>13</v>
      </c>
      <c r="D32" s="21"/>
      <c r="E32" s="28">
        <f>F32+G32+H32+I32</f>
        <v>17926.875</v>
      </c>
      <c r="F32" s="29">
        <v>16151.874</v>
      </c>
      <c r="G32" s="29">
        <v>329.63</v>
      </c>
      <c r="H32" s="29">
        <v>1425.575</v>
      </c>
      <c r="I32" s="17">
        <v>19.795999999999999</v>
      </c>
    </row>
    <row r="33" spans="1:9" ht="34.5" customHeight="1" thickBot="1" x14ac:dyDescent="0.3">
      <c r="A33" s="13"/>
      <c r="B33" s="20"/>
      <c r="C33" s="7" t="s">
        <v>15</v>
      </c>
      <c r="D33" s="21"/>
      <c r="E33" s="28">
        <f t="shared" si="4"/>
        <v>11011.1</v>
      </c>
      <c r="F33" s="43">
        <v>0</v>
      </c>
      <c r="G33" s="29">
        <v>11000</v>
      </c>
      <c r="H33" s="29">
        <v>11.1</v>
      </c>
      <c r="I33" s="17">
        <v>0</v>
      </c>
    </row>
    <row r="34" spans="1:9" ht="15" customHeight="1" thickBot="1" x14ac:dyDescent="0.3">
      <c r="A34" s="13"/>
      <c r="B34" s="20"/>
      <c r="C34" s="7" t="s">
        <v>17</v>
      </c>
      <c r="D34" s="30">
        <v>2021</v>
      </c>
      <c r="E34" s="28">
        <f>E35+E36+E37</f>
        <v>99054.974000000002</v>
      </c>
      <c r="F34" s="28">
        <f t="shared" ref="F34:H34" si="7">F35+F36+F37</f>
        <v>86108.872000000003</v>
      </c>
      <c r="G34" s="28">
        <f t="shared" si="7"/>
        <v>11328.752</v>
      </c>
      <c r="H34" s="28">
        <f t="shared" si="7"/>
        <v>1617.35</v>
      </c>
      <c r="I34" s="28">
        <f t="shared" ref="I34" si="8">I35+I36+I37</f>
        <v>0</v>
      </c>
    </row>
    <row r="35" spans="1:9" ht="34.5" customHeight="1" thickBot="1" x14ac:dyDescent="0.3">
      <c r="A35" s="13"/>
      <c r="B35" s="20"/>
      <c r="C35" s="7" t="s">
        <v>13</v>
      </c>
      <c r="D35" s="21"/>
      <c r="E35" s="28">
        <f t="shared" si="4"/>
        <v>16454.061000000002</v>
      </c>
      <c r="F35" s="29">
        <v>16108.871999999999</v>
      </c>
      <c r="G35" s="29">
        <v>328.75200000000001</v>
      </c>
      <c r="H35" s="29">
        <v>16.437000000000001</v>
      </c>
      <c r="I35" s="17">
        <v>0</v>
      </c>
    </row>
    <row r="36" spans="1:9" ht="34.5" customHeight="1" thickBot="1" x14ac:dyDescent="0.3">
      <c r="A36" s="13"/>
      <c r="B36" s="20"/>
      <c r="C36" s="7" t="s">
        <v>15</v>
      </c>
      <c r="D36" s="21"/>
      <c r="E36" s="28">
        <f t="shared" si="4"/>
        <v>11020</v>
      </c>
      <c r="F36" s="26">
        <v>0</v>
      </c>
      <c r="G36" s="18">
        <v>11000</v>
      </c>
      <c r="H36" s="18">
        <v>20</v>
      </c>
      <c r="I36" s="24">
        <v>0</v>
      </c>
    </row>
    <row r="37" spans="1:9" ht="50.25" customHeight="1" thickBot="1" x14ac:dyDescent="0.3">
      <c r="A37" s="22"/>
      <c r="B37" s="20"/>
      <c r="C37" s="7" t="s">
        <v>16</v>
      </c>
      <c r="D37" s="21"/>
      <c r="E37" s="28">
        <f t="shared" si="4"/>
        <v>71580.913</v>
      </c>
      <c r="F37" s="18">
        <v>70000</v>
      </c>
      <c r="G37" s="24">
        <v>0</v>
      </c>
      <c r="H37" s="19">
        <v>1580.913</v>
      </c>
      <c r="I37" s="24">
        <v>0</v>
      </c>
    </row>
    <row r="38" spans="1:9" ht="17.25" customHeight="1" thickBot="1" x14ac:dyDescent="0.3">
      <c r="A38" s="23"/>
      <c r="B38" s="20"/>
      <c r="C38" s="7" t="s">
        <v>17</v>
      </c>
      <c r="D38" s="30">
        <v>2022</v>
      </c>
      <c r="E38" s="28">
        <f>F38+G38+H38+I38</f>
        <v>163742.41299999997</v>
      </c>
      <c r="F38" s="28">
        <f>F39+F40+F41+F42+F43</f>
        <v>74273.301999999996</v>
      </c>
      <c r="G38" s="28">
        <f t="shared" ref="G38:I38" si="9">G39+G40+G41+G42+G43</f>
        <v>89327.514999999985</v>
      </c>
      <c r="H38" s="28">
        <f t="shared" si="9"/>
        <v>141.596</v>
      </c>
      <c r="I38" s="28">
        <f t="shared" si="9"/>
        <v>0</v>
      </c>
    </row>
    <row r="39" spans="1:9" ht="33.75" customHeight="1" thickBot="1" x14ac:dyDescent="0.3">
      <c r="A39" s="23"/>
      <c r="B39" s="20"/>
      <c r="C39" s="7" t="s">
        <v>13</v>
      </c>
      <c r="D39" s="21"/>
      <c r="E39" s="28">
        <f t="shared" ref="E39:E41" si="10">F39+G39+H39+I39</f>
        <v>14189.950999999999</v>
      </c>
      <c r="F39" s="29">
        <v>13892.26</v>
      </c>
      <c r="G39" s="28">
        <v>283.51499999999999</v>
      </c>
      <c r="H39" s="29">
        <v>14.176</v>
      </c>
      <c r="I39" s="24">
        <v>0</v>
      </c>
    </row>
    <row r="40" spans="1:9" ht="32.25" thickBot="1" x14ac:dyDescent="0.3">
      <c r="A40" s="23"/>
      <c r="B40" s="20"/>
      <c r="C40" s="7" t="s">
        <v>15</v>
      </c>
      <c r="D40" s="21"/>
      <c r="E40" s="28">
        <f t="shared" si="10"/>
        <v>26722.235000000001</v>
      </c>
      <c r="F40" s="26">
        <v>0</v>
      </c>
      <c r="G40" s="28">
        <v>26695.512999999999</v>
      </c>
      <c r="H40" s="19">
        <v>26.722000000000001</v>
      </c>
      <c r="I40" s="24">
        <v>0</v>
      </c>
    </row>
    <row r="41" spans="1:9" ht="32.25" thickBot="1" x14ac:dyDescent="0.3">
      <c r="A41" s="23"/>
      <c r="B41" s="20"/>
      <c r="C41" s="7" t="s">
        <v>19</v>
      </c>
      <c r="D41" s="32"/>
      <c r="E41" s="28">
        <f t="shared" si="10"/>
        <v>61629.523000000001</v>
      </c>
      <c r="F41" s="26">
        <v>0</v>
      </c>
      <c r="G41" s="28">
        <v>61567.894</v>
      </c>
      <c r="H41" s="19">
        <v>61.628999999999998</v>
      </c>
      <c r="I41" s="24">
        <v>0</v>
      </c>
    </row>
    <row r="42" spans="1:9" ht="47.25" customHeight="1" thickBot="1" x14ac:dyDescent="0.3">
      <c r="A42" s="23"/>
      <c r="B42" s="20"/>
      <c r="C42" s="7" t="s">
        <v>21</v>
      </c>
      <c r="D42" s="21"/>
      <c r="E42" s="28">
        <f>F42+G42+H42</f>
        <v>39068.704000000005</v>
      </c>
      <c r="F42" s="19">
        <v>38249.042000000001</v>
      </c>
      <c r="G42" s="28">
        <v>780.59299999999996</v>
      </c>
      <c r="H42" s="19">
        <v>39.069000000000003</v>
      </c>
      <c r="I42" s="24">
        <v>0</v>
      </c>
    </row>
    <row r="43" spans="1:9" ht="99.75" customHeight="1" thickBot="1" x14ac:dyDescent="0.3">
      <c r="A43" s="23"/>
      <c r="B43" s="20"/>
      <c r="C43" s="7" t="s">
        <v>20</v>
      </c>
      <c r="D43" s="21"/>
      <c r="E43" s="28">
        <f>F43+G43+H43</f>
        <v>22132</v>
      </c>
      <c r="F43" s="19">
        <v>22132</v>
      </c>
      <c r="G43" s="26">
        <v>0</v>
      </c>
      <c r="H43" s="26">
        <v>0</v>
      </c>
      <c r="I43" s="24">
        <v>0</v>
      </c>
    </row>
    <row r="44" spans="1:9" ht="19.5" customHeight="1" thickBot="1" x14ac:dyDescent="0.3">
      <c r="A44" s="13"/>
      <c r="B44" s="20"/>
      <c r="C44" s="7" t="s">
        <v>17</v>
      </c>
      <c r="D44" s="30">
        <v>2023</v>
      </c>
      <c r="E44" s="28">
        <f>E45+E46+E47</f>
        <v>21440.137000000002</v>
      </c>
      <c r="F44" s="28">
        <f t="shared" ref="F44:H44" si="11">F45+F46+F47</f>
        <v>13289.636</v>
      </c>
      <c r="G44" s="28">
        <f t="shared" si="11"/>
        <v>271.21699999999998</v>
      </c>
      <c r="H44" s="28">
        <f t="shared" si="11"/>
        <v>7879.2839999999997</v>
      </c>
      <c r="I44" s="25">
        <v>0</v>
      </c>
    </row>
    <row r="45" spans="1:9" ht="34.5" customHeight="1" thickBot="1" x14ac:dyDescent="0.3">
      <c r="A45" s="13"/>
      <c r="B45" s="20"/>
      <c r="C45" s="7" t="s">
        <v>13</v>
      </c>
      <c r="D45" s="21"/>
      <c r="E45" s="28">
        <f t="shared" ref="E45:E46" si="12">F45+G45+H45+I45</f>
        <v>17212.771000000001</v>
      </c>
      <c r="F45" s="29">
        <v>13289.636</v>
      </c>
      <c r="G45" s="28">
        <v>271.21699999999998</v>
      </c>
      <c r="H45" s="29">
        <v>3651.9180000000001</v>
      </c>
      <c r="I45" s="24">
        <v>0</v>
      </c>
    </row>
    <row r="46" spans="1:9" ht="63.75" customHeight="1" thickBot="1" x14ac:dyDescent="0.3">
      <c r="A46" s="23"/>
      <c r="B46" s="20"/>
      <c r="C46" s="7" t="s">
        <v>22</v>
      </c>
      <c r="D46" s="21"/>
      <c r="E46" s="28">
        <f t="shared" si="12"/>
        <v>4227.366</v>
      </c>
      <c r="F46" s="43">
        <v>0</v>
      </c>
      <c r="G46" s="26">
        <v>0</v>
      </c>
      <c r="H46" s="29">
        <v>4227.366</v>
      </c>
      <c r="I46" s="24"/>
    </row>
    <row r="47" spans="1:9" ht="34.5" customHeight="1" thickBot="1" x14ac:dyDescent="0.3">
      <c r="A47" s="23"/>
      <c r="B47" s="20"/>
      <c r="C47" s="7" t="s">
        <v>15</v>
      </c>
      <c r="D47" s="21"/>
      <c r="E47" s="28">
        <f t="shared" ref="E47" si="13">F47+G47+H47+I47</f>
        <v>0</v>
      </c>
      <c r="F47" s="26">
        <v>0</v>
      </c>
      <c r="G47" s="26">
        <v>0</v>
      </c>
      <c r="H47" s="18">
        <v>0</v>
      </c>
      <c r="I47" s="24">
        <v>0</v>
      </c>
    </row>
    <row r="48" spans="1:9" ht="23.25" customHeight="1" thickBot="1" x14ac:dyDescent="0.3">
      <c r="A48" s="23"/>
      <c r="B48" s="20"/>
      <c r="C48" s="7" t="s">
        <v>17</v>
      </c>
      <c r="D48" s="30">
        <v>2024</v>
      </c>
      <c r="E48" s="28">
        <f>E49+E50</f>
        <v>53118.207000000002</v>
      </c>
      <c r="F48" s="28">
        <f t="shared" ref="F48:H48" si="14">F49+F50</f>
        <v>13384.825999999999</v>
      </c>
      <c r="G48" s="28">
        <f t="shared" si="14"/>
        <v>28101.945</v>
      </c>
      <c r="H48" s="28">
        <f t="shared" si="14"/>
        <v>11631.436000000002</v>
      </c>
      <c r="I48" s="28">
        <f>I49+I50</f>
        <v>0</v>
      </c>
    </row>
    <row r="49" spans="1:9" ht="34.5" customHeight="1" thickBot="1" x14ac:dyDescent="0.3">
      <c r="A49" s="23"/>
      <c r="B49" s="20"/>
      <c r="C49" s="7" t="s">
        <v>13</v>
      </c>
      <c r="D49" s="21"/>
      <c r="E49" s="28">
        <f t="shared" ref="E49:E53" si="15">F49+G49+H49+I49</f>
        <v>43992.578000000001</v>
      </c>
      <c r="F49" s="29">
        <v>13384.825999999999</v>
      </c>
      <c r="G49" s="28">
        <v>28101.945</v>
      </c>
      <c r="H49" s="29">
        <v>2505.8069999999998</v>
      </c>
      <c r="I49" s="24">
        <v>0</v>
      </c>
    </row>
    <row r="50" spans="1:9" ht="33" customHeight="1" thickBot="1" x14ac:dyDescent="0.3">
      <c r="A50" s="23"/>
      <c r="B50" s="20"/>
      <c r="C50" s="7" t="s">
        <v>24</v>
      </c>
      <c r="D50" s="21"/>
      <c r="E50" s="28">
        <f t="shared" si="15"/>
        <v>9125.6290000000008</v>
      </c>
      <c r="F50" s="26">
        <v>0</v>
      </c>
      <c r="G50" s="26">
        <v>0</v>
      </c>
      <c r="H50" s="18">
        <v>9125.6290000000008</v>
      </c>
      <c r="I50" s="24">
        <v>0</v>
      </c>
    </row>
    <row r="51" spans="1:9" ht="24.75" customHeight="1" thickBot="1" x14ac:dyDescent="0.3">
      <c r="A51" s="23"/>
      <c r="B51" s="20"/>
      <c r="C51" s="7" t="s">
        <v>17</v>
      </c>
      <c r="D51" s="30">
        <v>2025</v>
      </c>
      <c r="E51" s="34">
        <f>SUM(E52:E54)</f>
        <v>125412.80500000001</v>
      </c>
      <c r="F51" s="34">
        <f>SUM(F52:F54)</f>
        <v>106250.1</v>
      </c>
      <c r="G51" s="34">
        <f>SUM(G52:G54)</f>
        <v>10182.267</v>
      </c>
      <c r="H51" s="34">
        <f>SUM(H52:H54)</f>
        <v>8980.4380000000001</v>
      </c>
      <c r="I51" s="34">
        <f>I52+I53+SUM(I52:I54)</f>
        <v>0</v>
      </c>
    </row>
    <row r="52" spans="1:9" ht="34.5" customHeight="1" thickBot="1" x14ac:dyDescent="0.3">
      <c r="A52" s="23"/>
      <c r="B52" s="20"/>
      <c r="C52" s="7" t="s">
        <v>13</v>
      </c>
      <c r="D52" s="21"/>
      <c r="E52" s="37">
        <f t="shared" si="15"/>
        <v>17512.5</v>
      </c>
      <c r="F52" s="38">
        <v>16014.8</v>
      </c>
      <c r="G52" s="37">
        <v>326.8</v>
      </c>
      <c r="H52" s="38">
        <v>1170.9000000000001</v>
      </c>
      <c r="I52" s="24">
        <v>0</v>
      </c>
    </row>
    <row r="53" spans="1:9" ht="86.25" customHeight="1" thickBot="1" x14ac:dyDescent="0.3">
      <c r="A53" s="23"/>
      <c r="B53" s="20"/>
      <c r="C53" s="7" t="s">
        <v>23</v>
      </c>
      <c r="D53" s="21"/>
      <c r="E53" s="37">
        <f t="shared" si="15"/>
        <v>98332.305000000008</v>
      </c>
      <c r="F53" s="37">
        <v>90235.3</v>
      </c>
      <c r="G53" s="37">
        <v>911.46699999999998</v>
      </c>
      <c r="H53" s="37">
        <v>7185.5379999999996</v>
      </c>
      <c r="I53" s="24">
        <v>0</v>
      </c>
    </row>
    <row r="54" spans="1:9" ht="22.5" customHeight="1" thickBot="1" x14ac:dyDescent="0.3">
      <c r="A54" s="23"/>
      <c r="B54" s="20"/>
      <c r="C54" s="35" t="s">
        <v>26</v>
      </c>
      <c r="D54" s="21"/>
      <c r="E54" s="18">
        <v>9568</v>
      </c>
      <c r="F54" s="19">
        <v>0</v>
      </c>
      <c r="G54" s="18">
        <v>8944</v>
      </c>
      <c r="H54" s="18">
        <v>624</v>
      </c>
      <c r="I54" s="17">
        <v>0</v>
      </c>
    </row>
    <row r="55" spans="1:9" ht="24.75" customHeight="1" thickBot="1" x14ac:dyDescent="0.3">
      <c r="A55" s="23"/>
      <c r="B55" s="20"/>
      <c r="C55" s="7" t="s">
        <v>17</v>
      </c>
      <c r="D55" s="17">
        <v>2026</v>
      </c>
      <c r="E55" s="37">
        <f>SUM(E56:E57)</f>
        <v>45941.531999999999</v>
      </c>
      <c r="F55" s="37">
        <f>SUM(F56:F57)</f>
        <v>18727.830999999998</v>
      </c>
      <c r="G55" s="37">
        <f>SUM(G56:G57)</f>
        <v>382.20100000000002</v>
      </c>
      <c r="H55" s="37">
        <f>SUM(H56:H57)</f>
        <v>26831.5</v>
      </c>
      <c r="I55" s="24">
        <v>0</v>
      </c>
    </row>
    <row r="56" spans="1:9" ht="34.5" customHeight="1" thickBot="1" x14ac:dyDescent="0.3">
      <c r="A56" s="23"/>
      <c r="B56" s="20"/>
      <c r="C56" s="7" t="s">
        <v>13</v>
      </c>
      <c r="D56" s="21"/>
      <c r="E56" s="37">
        <f>SUM(F56:I56)</f>
        <v>20343.531999999999</v>
      </c>
      <c r="F56" s="37">
        <v>18727.830999999998</v>
      </c>
      <c r="G56" s="37">
        <v>382.20100000000002</v>
      </c>
      <c r="H56" s="37">
        <v>1233.5</v>
      </c>
      <c r="I56" s="24">
        <v>0</v>
      </c>
    </row>
    <row r="57" spans="1:9" ht="77.25" customHeight="1" thickBot="1" x14ac:dyDescent="0.3">
      <c r="A57" s="23"/>
      <c r="B57" s="20"/>
      <c r="C57" s="7" t="s">
        <v>23</v>
      </c>
      <c r="D57" s="32"/>
      <c r="E57" s="34">
        <f t="shared" ref="E57" si="16">F57+G57+H57+I57</f>
        <v>25598</v>
      </c>
      <c r="F57" s="26">
        <v>0</v>
      </c>
      <c r="G57" s="26">
        <v>0</v>
      </c>
      <c r="H57" s="37">
        <v>25598</v>
      </c>
      <c r="I57" s="24">
        <v>0</v>
      </c>
    </row>
    <row r="58" spans="1:9" ht="22.5" customHeight="1" thickBot="1" x14ac:dyDescent="0.3">
      <c r="A58" s="23"/>
      <c r="B58" s="20"/>
      <c r="C58" s="7" t="s">
        <v>17</v>
      </c>
      <c r="D58" s="39">
        <v>2027</v>
      </c>
      <c r="E58" s="34">
        <f>SUM(F58:I58)</f>
        <v>19942.900000000001</v>
      </c>
      <c r="F58" s="34">
        <v>19524.5</v>
      </c>
      <c r="G58" s="34">
        <v>398.5</v>
      </c>
      <c r="H58" s="34">
        <v>19.899999999999999</v>
      </c>
      <c r="I58" s="24">
        <v>0</v>
      </c>
    </row>
    <row r="59" spans="1:9" ht="31.5" customHeight="1" thickBot="1" x14ac:dyDescent="0.3">
      <c r="A59" s="23"/>
      <c r="B59" s="20"/>
      <c r="C59" s="7" t="s">
        <v>13</v>
      </c>
      <c r="D59" s="33"/>
      <c r="E59" s="34">
        <f>SUM(F59:I59)</f>
        <v>19942.900000000001</v>
      </c>
      <c r="F59" s="34">
        <v>19524.5</v>
      </c>
      <c r="G59" s="34">
        <v>398.5</v>
      </c>
      <c r="H59" s="34">
        <v>19.899999999999999</v>
      </c>
      <c r="I59" s="24">
        <v>0</v>
      </c>
    </row>
    <row r="60" spans="1:9" ht="22.5" customHeight="1" thickBot="1" x14ac:dyDescent="0.3">
      <c r="A60" s="23"/>
      <c r="B60" s="20"/>
      <c r="C60" s="7" t="s">
        <v>17</v>
      </c>
      <c r="D60" s="39">
        <v>2028</v>
      </c>
      <c r="E60" s="34">
        <f>SUM(F60:I60)</f>
        <v>20166.500000000004</v>
      </c>
      <c r="F60" s="34">
        <v>19743.400000000001</v>
      </c>
      <c r="G60" s="34">
        <v>402.9</v>
      </c>
      <c r="H60" s="34">
        <v>20.2</v>
      </c>
      <c r="I60" s="25">
        <v>0</v>
      </c>
    </row>
    <row r="61" spans="1:9" ht="33" customHeight="1" thickBot="1" x14ac:dyDescent="0.3">
      <c r="A61" s="23"/>
      <c r="B61" s="20"/>
      <c r="C61" s="7" t="s">
        <v>13</v>
      </c>
      <c r="D61" s="39"/>
      <c r="E61" s="34">
        <f>SUM(F61:I61)</f>
        <v>20166.500000000004</v>
      </c>
      <c r="F61" s="34">
        <v>19743.400000000001</v>
      </c>
      <c r="G61" s="34">
        <v>402.9</v>
      </c>
      <c r="H61" s="34">
        <v>20.2</v>
      </c>
      <c r="I61" s="25">
        <v>0</v>
      </c>
    </row>
    <row r="62" spans="1:9" ht="22.5" customHeight="1" x14ac:dyDescent="0.25"/>
    <row r="63" spans="1:9" ht="34.5" customHeight="1" x14ac:dyDescent="0.25"/>
    <row r="64" spans="1:9" ht="34.5" customHeight="1" x14ac:dyDescent="0.25"/>
  </sheetData>
  <mergeCells count="14">
    <mergeCell ref="C9:C22"/>
    <mergeCell ref="B9:B22"/>
    <mergeCell ref="A9:A22"/>
    <mergeCell ref="F1:I1"/>
    <mergeCell ref="D8:E8"/>
    <mergeCell ref="A4:I4"/>
    <mergeCell ref="A5:I5"/>
    <mergeCell ref="A6:A7"/>
    <mergeCell ref="B6:B7"/>
    <mergeCell ref="C6:C7"/>
    <mergeCell ref="D6:I6"/>
    <mergeCell ref="D7:E7"/>
    <mergeCell ref="F3:I3"/>
    <mergeCell ref="G2:I2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Финансирование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2026-05-07T07:02:03Z</cp:lastPrinted>
  <dcterms:created xsi:type="dcterms:W3CDTF">2017-10-31T05:54:07Z</dcterms:created>
  <dcterms:modified xsi:type="dcterms:W3CDTF">2026-05-13T12:57:38Z</dcterms:modified>
</cp:coreProperties>
</file>