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 activeTab="1"/>
  </bookViews>
  <sheets>
    <sheet name="янв26" sheetId="14" r:id="rId1"/>
    <sheet name="фев26" sheetId="15" r:id="rId2"/>
  </sheets>
  <calcPr calcId="145621"/>
</workbook>
</file>

<file path=xl/calcChain.xml><?xml version="1.0" encoding="utf-8"?>
<calcChain xmlns="http://schemas.openxmlformats.org/spreadsheetml/2006/main">
  <c r="H65" i="15" l="1"/>
  <c r="H64" i="15"/>
  <c r="H63" i="15"/>
  <c r="H62" i="15"/>
  <c r="H61" i="15"/>
  <c r="H60" i="15"/>
  <c r="G59" i="15"/>
  <c r="F59" i="15"/>
  <c r="E59" i="15"/>
  <c r="D59" i="15"/>
  <c r="C59" i="15"/>
  <c r="B59" i="15"/>
  <c r="I50" i="15"/>
  <c r="I49" i="15"/>
  <c r="I48" i="15"/>
  <c r="I47" i="15"/>
  <c r="I46" i="15"/>
  <c r="I45" i="15"/>
  <c r="H44" i="15"/>
  <c r="G44" i="15"/>
  <c r="F44" i="15"/>
  <c r="E44" i="15"/>
  <c r="D44" i="15"/>
  <c r="C44" i="15"/>
  <c r="B44" i="15"/>
  <c r="I43" i="15"/>
  <c r="I42" i="15"/>
  <c r="I41" i="15"/>
  <c r="I40" i="15"/>
  <c r="I39" i="15"/>
  <c r="I38" i="15"/>
  <c r="H37" i="15"/>
  <c r="G37" i="15"/>
  <c r="F37" i="15"/>
  <c r="E37" i="15"/>
  <c r="D37" i="15"/>
  <c r="C37" i="15"/>
  <c r="B37" i="15"/>
  <c r="I36" i="15"/>
  <c r="I35" i="15"/>
  <c r="I34" i="15"/>
  <c r="I33" i="15"/>
  <c r="I32" i="15"/>
  <c r="I30" i="15" s="1"/>
  <c r="I31" i="15"/>
  <c r="H30" i="15"/>
  <c r="G30" i="15"/>
  <c r="F30" i="15"/>
  <c r="E30" i="15"/>
  <c r="D30" i="15"/>
  <c r="C30" i="15"/>
  <c r="B30" i="15"/>
  <c r="I29" i="15"/>
  <c r="H29" i="15"/>
  <c r="G29" i="15"/>
  <c r="F29" i="15"/>
  <c r="E29" i="15"/>
  <c r="D29" i="15"/>
  <c r="C29" i="15"/>
  <c r="B29" i="15"/>
  <c r="H28" i="15"/>
  <c r="G28" i="15"/>
  <c r="F28" i="15"/>
  <c r="E28" i="15"/>
  <c r="D28" i="15"/>
  <c r="C28" i="15"/>
  <c r="B28" i="15"/>
  <c r="H27" i="15"/>
  <c r="G27" i="15"/>
  <c r="F27" i="15"/>
  <c r="E27" i="15"/>
  <c r="E23" i="15" s="1"/>
  <c r="D27" i="15"/>
  <c r="C27" i="15"/>
  <c r="B27" i="15"/>
  <c r="B23" i="15" s="1"/>
  <c r="I26" i="15"/>
  <c r="H26" i="15"/>
  <c r="G26" i="15"/>
  <c r="F26" i="15"/>
  <c r="E26" i="15"/>
  <c r="D26" i="15"/>
  <c r="C26" i="15"/>
  <c r="B26" i="15"/>
  <c r="I25" i="15"/>
  <c r="H25" i="15"/>
  <c r="G25" i="15"/>
  <c r="F25" i="15"/>
  <c r="E25" i="15"/>
  <c r="D25" i="15"/>
  <c r="C25" i="15"/>
  <c r="B25" i="15"/>
  <c r="I24" i="15"/>
  <c r="H24" i="15"/>
  <c r="G24" i="15"/>
  <c r="F24" i="15"/>
  <c r="E24" i="15"/>
  <c r="D24" i="15"/>
  <c r="C24" i="15"/>
  <c r="B24" i="15"/>
  <c r="H23" i="15"/>
  <c r="G23" i="15"/>
  <c r="F23" i="15"/>
  <c r="D23" i="15"/>
  <c r="C23" i="15"/>
  <c r="H22" i="15"/>
  <c r="G22" i="15"/>
  <c r="F22" i="15"/>
  <c r="E22" i="15"/>
  <c r="D22" i="15"/>
  <c r="C22" i="15"/>
  <c r="B22" i="15"/>
  <c r="I22" i="15" s="1"/>
  <c r="H21" i="15"/>
  <c r="G21" i="15"/>
  <c r="F21" i="15"/>
  <c r="E21" i="15"/>
  <c r="D21" i="15"/>
  <c r="C21" i="15"/>
  <c r="C16" i="15" s="1"/>
  <c r="B21" i="15"/>
  <c r="H20" i="15"/>
  <c r="G20" i="15"/>
  <c r="F20" i="15"/>
  <c r="E20" i="15"/>
  <c r="D20" i="15"/>
  <c r="C20" i="15"/>
  <c r="B20" i="15"/>
  <c r="H19" i="15"/>
  <c r="G19" i="15"/>
  <c r="F19" i="15"/>
  <c r="E19" i="15"/>
  <c r="E16" i="15" s="1"/>
  <c r="D19" i="15"/>
  <c r="C19" i="15"/>
  <c r="B19" i="15"/>
  <c r="H18" i="15"/>
  <c r="H16" i="15" s="1"/>
  <c r="G18" i="15"/>
  <c r="F18" i="15"/>
  <c r="E18" i="15"/>
  <c r="D18" i="15"/>
  <c r="C18" i="15"/>
  <c r="B18" i="15"/>
  <c r="I17" i="15"/>
  <c r="H17" i="15"/>
  <c r="G17" i="15"/>
  <c r="G16" i="15" s="1"/>
  <c r="F17" i="15"/>
  <c r="E17" i="15"/>
  <c r="D17" i="15"/>
  <c r="C17" i="15"/>
  <c r="B17" i="15"/>
  <c r="I15" i="15"/>
  <c r="I14" i="15"/>
  <c r="I13" i="15"/>
  <c r="I12" i="15"/>
  <c r="I11" i="15"/>
  <c r="I10" i="15"/>
  <c r="H9" i="15"/>
  <c r="G9" i="15"/>
  <c r="F9" i="15"/>
  <c r="E9" i="15"/>
  <c r="D9" i="15"/>
  <c r="C9" i="15"/>
  <c r="B9" i="15"/>
  <c r="H59" i="15" l="1"/>
  <c r="I27" i="15"/>
  <c r="I28" i="15"/>
  <c r="I23" i="15" s="1"/>
  <c r="I44" i="15"/>
  <c r="I37" i="15"/>
  <c r="I20" i="15"/>
  <c r="I18" i="15"/>
  <c r="F16" i="15"/>
  <c r="I21" i="15"/>
  <c r="D16" i="15"/>
  <c r="I19" i="15"/>
  <c r="I9" i="15"/>
  <c r="B16" i="15"/>
  <c r="H65" i="14"/>
  <c r="H64" i="14"/>
  <c r="H63" i="14"/>
  <c r="H62" i="14"/>
  <c r="H61" i="14"/>
  <c r="H60" i="14"/>
  <c r="G59" i="14"/>
  <c r="F59" i="14"/>
  <c r="E59" i="14"/>
  <c r="D59" i="14"/>
  <c r="C59" i="14"/>
  <c r="B59" i="14"/>
  <c r="I50" i="14"/>
  <c r="I49" i="14"/>
  <c r="I48" i="14"/>
  <c r="I47" i="14"/>
  <c r="I46" i="14"/>
  <c r="I45" i="14"/>
  <c r="H44" i="14"/>
  <c r="G44" i="14"/>
  <c r="F44" i="14"/>
  <c r="E44" i="14"/>
  <c r="D44" i="14"/>
  <c r="C44" i="14"/>
  <c r="B44" i="14"/>
  <c r="I43" i="14"/>
  <c r="I42" i="14"/>
  <c r="I41" i="14"/>
  <c r="I40" i="14"/>
  <c r="I39" i="14"/>
  <c r="I38" i="14"/>
  <c r="H37" i="14"/>
  <c r="G37" i="14"/>
  <c r="F37" i="14"/>
  <c r="E37" i="14"/>
  <c r="D37" i="14"/>
  <c r="C37" i="14"/>
  <c r="B37" i="14"/>
  <c r="I36" i="14"/>
  <c r="I35" i="14"/>
  <c r="I34" i="14"/>
  <c r="I33" i="14"/>
  <c r="I32" i="14"/>
  <c r="I31" i="14"/>
  <c r="H30" i="14"/>
  <c r="G30" i="14"/>
  <c r="F30" i="14"/>
  <c r="E30" i="14"/>
  <c r="D30" i="14"/>
  <c r="C30" i="14"/>
  <c r="B30" i="14"/>
  <c r="I29" i="14"/>
  <c r="H29" i="14"/>
  <c r="G29" i="14"/>
  <c r="F29" i="14"/>
  <c r="E29" i="14"/>
  <c r="D29" i="14"/>
  <c r="C29" i="14"/>
  <c r="B29" i="14"/>
  <c r="H28" i="14"/>
  <c r="G28" i="14"/>
  <c r="F28" i="14"/>
  <c r="E28" i="14"/>
  <c r="D28" i="14"/>
  <c r="C28" i="14"/>
  <c r="B28" i="14"/>
  <c r="H27" i="14"/>
  <c r="G27" i="14"/>
  <c r="F27" i="14"/>
  <c r="E27" i="14"/>
  <c r="D27" i="14"/>
  <c r="C27" i="14"/>
  <c r="B27" i="14"/>
  <c r="H26" i="14"/>
  <c r="G26" i="14"/>
  <c r="F26" i="14"/>
  <c r="E26" i="14"/>
  <c r="D26" i="14"/>
  <c r="C26" i="14"/>
  <c r="B26" i="14"/>
  <c r="H25" i="14"/>
  <c r="G25" i="14"/>
  <c r="F25" i="14"/>
  <c r="E25" i="14"/>
  <c r="D25" i="14"/>
  <c r="C25" i="14"/>
  <c r="B25" i="14"/>
  <c r="I24" i="14"/>
  <c r="H24" i="14"/>
  <c r="G24" i="14"/>
  <c r="F24" i="14"/>
  <c r="E24" i="14"/>
  <c r="D24" i="14"/>
  <c r="C24" i="14"/>
  <c r="B24" i="14"/>
  <c r="H23" i="14"/>
  <c r="G23" i="14"/>
  <c r="H22" i="14"/>
  <c r="G22" i="14"/>
  <c r="F22" i="14"/>
  <c r="E22" i="14"/>
  <c r="D22" i="14"/>
  <c r="C22" i="14"/>
  <c r="B22" i="14"/>
  <c r="H21" i="14"/>
  <c r="G21" i="14"/>
  <c r="F21" i="14"/>
  <c r="E21" i="14"/>
  <c r="D21" i="14"/>
  <c r="C21" i="14"/>
  <c r="B21" i="14"/>
  <c r="H20" i="14"/>
  <c r="G20" i="14"/>
  <c r="F20" i="14"/>
  <c r="E20" i="14"/>
  <c r="D20" i="14"/>
  <c r="C20" i="14"/>
  <c r="B20" i="14"/>
  <c r="H19" i="14"/>
  <c r="G19" i="14"/>
  <c r="F19" i="14"/>
  <c r="E19" i="14"/>
  <c r="D19" i="14"/>
  <c r="C19" i="14"/>
  <c r="B19" i="14"/>
  <c r="H18" i="14"/>
  <c r="H16" i="14" s="1"/>
  <c r="G18" i="14"/>
  <c r="F18" i="14"/>
  <c r="E18" i="14"/>
  <c r="D18" i="14"/>
  <c r="C18" i="14"/>
  <c r="B18" i="14"/>
  <c r="H17" i="14"/>
  <c r="G17" i="14"/>
  <c r="I17" i="14" s="1"/>
  <c r="F17" i="14"/>
  <c r="E17" i="14"/>
  <c r="D17" i="14"/>
  <c r="C17" i="14"/>
  <c r="B17" i="14"/>
  <c r="I15" i="14"/>
  <c r="I14" i="14"/>
  <c r="I13" i="14"/>
  <c r="I12" i="14"/>
  <c r="I11" i="14"/>
  <c r="I10" i="14"/>
  <c r="H9" i="14"/>
  <c r="G9" i="14"/>
  <c r="F9" i="14"/>
  <c r="E9" i="14"/>
  <c r="D9" i="14"/>
  <c r="C9" i="14"/>
  <c r="B9" i="14"/>
  <c r="I16" i="15" l="1"/>
  <c r="I25" i="14"/>
  <c r="I37" i="14"/>
  <c r="C23" i="14"/>
  <c r="G16" i="14"/>
  <c r="I22" i="14"/>
  <c r="F16" i="14"/>
  <c r="H59" i="14"/>
  <c r="E23" i="14"/>
  <c r="B16" i="14"/>
  <c r="C16" i="14"/>
  <c r="I44" i="14"/>
  <c r="D23" i="14"/>
  <c r="D16" i="14"/>
  <c r="I26" i="14"/>
  <c r="B23" i="14"/>
  <c r="F23" i="14"/>
  <c r="I28" i="14"/>
  <c r="I27" i="14"/>
  <c r="I20" i="14"/>
  <c r="I19" i="14"/>
  <c r="I30" i="14"/>
  <c r="I21" i="14"/>
  <c r="I18" i="14"/>
  <c r="E16" i="14"/>
  <c r="I9" i="14"/>
  <c r="I23" i="14" l="1"/>
  <c r="I16" i="14"/>
</calcChain>
</file>

<file path=xl/sharedStrings.xml><?xml version="1.0" encoding="utf-8"?>
<sst xmlns="http://schemas.openxmlformats.org/spreadsheetml/2006/main" count="144" uniqueCount="27">
  <si>
    <t>Информация об объеме фактического полезного отпуска электроэнергии потребителям АО "Тамбовская областная сбытовая компания"</t>
  </si>
  <si>
    <t>кВт.ч</t>
  </si>
  <si>
    <t>Территориальная сетевая организация</t>
  </si>
  <si>
    <t>ВСЕГО</t>
  </si>
  <si>
    <t>АО "ОРЭС-Тамбов"</t>
  </si>
  <si>
    <t>АО "Тамбовская сетевая компания"</t>
  </si>
  <si>
    <t>ОАО "РЖД"</t>
  </si>
  <si>
    <t>Филиал ПАО "Россети Центр"-"Тамбовэнерго"</t>
  </si>
  <si>
    <t>АО "Оборонэнерго"</t>
  </si>
  <si>
    <t>ПАО "Россети"</t>
  </si>
  <si>
    <t>Филиал ПАО "Россети Центр"-"Липецкэнерго"</t>
  </si>
  <si>
    <t>Полезный отпуск всего, в том числе:</t>
  </si>
  <si>
    <t>ФСК</t>
  </si>
  <si>
    <t>ВН</t>
  </si>
  <si>
    <t>СН I</t>
  </si>
  <si>
    <t>СН II</t>
  </si>
  <si>
    <t>НН</t>
  </si>
  <si>
    <t>ГН</t>
  </si>
  <si>
    <t>Полезный отпуск прочим потребителям, в том числе:</t>
  </si>
  <si>
    <t>Полезный отпуск населению, в том числе:</t>
  </si>
  <si>
    <t>с коэф-том=1, в том числе:</t>
  </si>
  <si>
    <t>с коэф-том=0,75, в том числе:</t>
  </si>
  <si>
    <t>с коэф-том=0,7, в том числе:</t>
  </si>
  <si>
    <t>Информация об объеме фактического полезного отпуска мощности потребителям АО "Тамбовская областная сбытовая компания"</t>
  </si>
  <si>
    <t>кВт</t>
  </si>
  <si>
    <t>за январь 2026 года</t>
  </si>
  <si>
    <t>за февраль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</si>
</sst>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5" fillId="0" borderId="2" xfId="1" applyFont="1" applyBorder="1" applyAlignment="1">
      <alignment horizontal="centerContinuous" vertical="center" wrapText="1"/>
    </xf>
    <xf numFmtId="0" fontId="5" fillId="0" borderId="1" xfId="1" applyFont="1" applyBorder="1" applyAlignment="1">
      <alignment horizontal="centerContinuous" vertical="center" wrapText="1"/>
    </xf>
    <xf numFmtId="0" fontId="5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3" fontId="0" fillId="0" borderId="0" xfId="0" applyNumberFormat="1"/>
    <xf numFmtId="165" fontId="0" fillId="0" borderId="0" xfId="0" applyNumberFormat="1"/>
    <xf numFmtId="0" fontId="0" fillId="0" borderId="0" xfId="0" applyFill="1"/>
    <xf numFmtId="164" fontId="5" fillId="0" borderId="0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_Январь 20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opLeftCell="A37" workbookViewId="0">
      <selection activeCell="G61" sqref="G61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29" t="s">
        <v>0</v>
      </c>
      <c r="B3" s="29"/>
      <c r="C3" s="29"/>
      <c r="D3" s="29"/>
      <c r="E3" s="29"/>
      <c r="F3" s="29"/>
      <c r="G3" s="29"/>
      <c r="H3" s="29"/>
      <c r="I3" s="1"/>
    </row>
    <row r="4" spans="1:9" ht="15.75" x14ac:dyDescent="0.25">
      <c r="A4" s="21" t="s">
        <v>25</v>
      </c>
      <c r="B4" s="21"/>
      <c r="C4" s="21"/>
      <c r="D4" s="21"/>
      <c r="E4" s="21"/>
      <c r="F4" s="21"/>
      <c r="G4" s="21"/>
      <c r="H4" s="21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19" t="s">
        <v>1</v>
      </c>
    </row>
    <row r="7" spans="1:9" x14ac:dyDescent="0.25">
      <c r="A7" s="22"/>
      <c r="B7" s="4" t="s">
        <v>2</v>
      </c>
      <c r="C7" s="4"/>
      <c r="D7" s="4"/>
      <c r="E7" s="4"/>
      <c r="F7" s="5"/>
      <c r="G7" s="5"/>
      <c r="H7" s="5"/>
      <c r="I7" s="27" t="s">
        <v>3</v>
      </c>
    </row>
    <row r="8" spans="1:9" ht="45" x14ac:dyDescent="0.25">
      <c r="A8" s="23"/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28"/>
    </row>
    <row r="9" spans="1:9" ht="28.5" x14ac:dyDescent="0.25">
      <c r="A9" s="7" t="s">
        <v>11</v>
      </c>
      <c r="B9" s="8">
        <f t="shared" ref="B9:I9" si="0">B10+B11+B12+B13+B14+B15</f>
        <v>24186036.316999998</v>
      </c>
      <c r="C9" s="8">
        <f t="shared" si="0"/>
        <v>29412057.250999998</v>
      </c>
      <c r="D9" s="8">
        <f t="shared" si="0"/>
        <v>126779.08200000001</v>
      </c>
      <c r="E9" s="8">
        <f t="shared" si="0"/>
        <v>10753503.256000007</v>
      </c>
      <c r="F9" s="8">
        <f t="shared" si="0"/>
        <v>1144133</v>
      </c>
      <c r="G9" s="8">
        <f t="shared" si="0"/>
        <v>2374828.2540000002</v>
      </c>
      <c r="H9" s="8">
        <f t="shared" si="0"/>
        <v>1944970</v>
      </c>
      <c r="I9" s="8">
        <f t="shared" si="0"/>
        <v>69942307.159999996</v>
      </c>
    </row>
    <row r="10" spans="1:9" x14ac:dyDescent="0.25">
      <c r="A10" s="9" t="s">
        <v>12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2374828.2540000002</v>
      </c>
      <c r="H10" s="11">
        <v>0</v>
      </c>
      <c r="I10" s="12">
        <f t="shared" ref="I10:I15" si="1">SUM(B10:H10)</f>
        <v>2374828.2540000002</v>
      </c>
    </row>
    <row r="11" spans="1:9" x14ac:dyDescent="0.25">
      <c r="A11" s="9" t="s">
        <v>13</v>
      </c>
      <c r="B11" s="10">
        <v>0</v>
      </c>
      <c r="C11" s="10">
        <v>0</v>
      </c>
      <c r="D11" s="10">
        <v>0</v>
      </c>
      <c r="E11" s="10">
        <v>8227075.727</v>
      </c>
      <c r="F11" s="10">
        <v>0</v>
      </c>
      <c r="G11" s="10">
        <v>0</v>
      </c>
      <c r="H11" s="10">
        <v>1944970</v>
      </c>
      <c r="I11" s="12">
        <f t="shared" si="1"/>
        <v>10172045.727</v>
      </c>
    </row>
    <row r="12" spans="1:9" x14ac:dyDescent="0.25">
      <c r="A12" s="9" t="s">
        <v>14</v>
      </c>
      <c r="B12" s="10">
        <v>376840</v>
      </c>
      <c r="C12" s="10">
        <v>2938000.26</v>
      </c>
      <c r="D12" s="10">
        <v>0</v>
      </c>
      <c r="E12" s="10">
        <v>375504.81000000006</v>
      </c>
      <c r="F12" s="10">
        <v>0</v>
      </c>
      <c r="G12" s="10">
        <v>0</v>
      </c>
      <c r="H12" s="10">
        <v>0</v>
      </c>
      <c r="I12" s="12">
        <f t="shared" si="1"/>
        <v>3690345.07</v>
      </c>
    </row>
    <row r="13" spans="1:9" x14ac:dyDescent="0.25">
      <c r="A13" s="9" t="s">
        <v>15</v>
      </c>
      <c r="B13" s="11">
        <v>20638469.426999997</v>
      </c>
      <c r="C13" s="10">
        <v>18408203.614999998</v>
      </c>
      <c r="D13" s="10">
        <v>96077.129000000001</v>
      </c>
      <c r="E13" s="10">
        <v>2045791.1570000052</v>
      </c>
      <c r="F13" s="10">
        <v>239916</v>
      </c>
      <c r="G13" s="10">
        <v>0</v>
      </c>
      <c r="H13" s="10">
        <v>0</v>
      </c>
      <c r="I13" s="12">
        <f t="shared" si="1"/>
        <v>41428457.328000002</v>
      </c>
    </row>
    <row r="14" spans="1:9" x14ac:dyDescent="0.25">
      <c r="A14" s="9" t="s">
        <v>16</v>
      </c>
      <c r="B14" s="10">
        <v>3170726.8900000015</v>
      </c>
      <c r="C14" s="10">
        <v>8065853.3759999983</v>
      </c>
      <c r="D14" s="10">
        <v>30701.953000000009</v>
      </c>
      <c r="E14" s="10">
        <v>84371.562000000849</v>
      </c>
      <c r="F14" s="10">
        <v>904217</v>
      </c>
      <c r="G14" s="10">
        <v>0</v>
      </c>
      <c r="H14" s="10">
        <v>0</v>
      </c>
      <c r="I14" s="12">
        <f t="shared" si="1"/>
        <v>12255870.780999999</v>
      </c>
    </row>
    <row r="15" spans="1:9" x14ac:dyDescent="0.25">
      <c r="A15" s="9" t="s">
        <v>17</v>
      </c>
      <c r="B15" s="10">
        <v>0</v>
      </c>
      <c r="C15" s="10">
        <v>0</v>
      </c>
      <c r="D15" s="10">
        <v>0</v>
      </c>
      <c r="E15" s="10">
        <v>20760</v>
      </c>
      <c r="F15" s="10">
        <v>0</v>
      </c>
      <c r="G15" s="10">
        <v>0</v>
      </c>
      <c r="H15" s="10">
        <v>0</v>
      </c>
      <c r="I15" s="12">
        <f t="shared" si="1"/>
        <v>20760</v>
      </c>
    </row>
    <row r="16" spans="1:9" ht="42.75" x14ac:dyDescent="0.25">
      <c r="A16" s="7" t="s">
        <v>18</v>
      </c>
      <c r="B16" s="8">
        <f t="shared" ref="B16:H16" si="2">B17+B18+B19+B20+B21+B22</f>
        <v>1258014.7069999985</v>
      </c>
      <c r="C16" s="8">
        <f t="shared" si="2"/>
        <v>6619243.2810000032</v>
      </c>
      <c r="D16" s="8">
        <f t="shared" si="2"/>
        <v>62847.123000000007</v>
      </c>
      <c r="E16" s="8">
        <f t="shared" si="2"/>
        <v>10338731.911999997</v>
      </c>
      <c r="F16" s="8">
        <f t="shared" si="2"/>
        <v>926240</v>
      </c>
      <c r="G16" s="8">
        <f t="shared" si="2"/>
        <v>2374828.2540000002</v>
      </c>
      <c r="H16" s="8">
        <f t="shared" si="2"/>
        <v>1944970</v>
      </c>
      <c r="I16" s="8">
        <f>I17+I18+I19+I20+I21+I22</f>
        <v>23524875.276999995</v>
      </c>
    </row>
    <row r="17" spans="1:9" x14ac:dyDescent="0.25">
      <c r="A17" s="9" t="s">
        <v>12</v>
      </c>
      <c r="B17" s="10">
        <f t="shared" ref="B17:H22" si="3">B10-B31-B38-B45</f>
        <v>0</v>
      </c>
      <c r="C17" s="10">
        <f t="shared" si="3"/>
        <v>0</v>
      </c>
      <c r="D17" s="10">
        <f t="shared" si="3"/>
        <v>0</v>
      </c>
      <c r="E17" s="10">
        <f t="shared" si="3"/>
        <v>0</v>
      </c>
      <c r="F17" s="10">
        <f t="shared" si="3"/>
        <v>0</v>
      </c>
      <c r="G17" s="10">
        <f t="shared" si="3"/>
        <v>2374828.2540000002</v>
      </c>
      <c r="H17" s="10">
        <f t="shared" si="3"/>
        <v>0</v>
      </c>
      <c r="I17" s="12">
        <f t="shared" ref="I17:I22" si="4">SUM(B17:H17)</f>
        <v>2374828.2540000002</v>
      </c>
    </row>
    <row r="18" spans="1:9" x14ac:dyDescent="0.25">
      <c r="A18" s="9" t="s">
        <v>13</v>
      </c>
      <c r="B18" s="10">
        <f t="shared" si="3"/>
        <v>0</v>
      </c>
      <c r="C18" s="10">
        <f t="shared" si="3"/>
        <v>0</v>
      </c>
      <c r="D18" s="10">
        <f t="shared" si="3"/>
        <v>0</v>
      </c>
      <c r="E18" s="10">
        <f t="shared" si="3"/>
        <v>8199992.727</v>
      </c>
      <c r="F18" s="10">
        <f t="shared" si="3"/>
        <v>0</v>
      </c>
      <c r="G18" s="10">
        <f t="shared" si="3"/>
        <v>0</v>
      </c>
      <c r="H18" s="10">
        <f t="shared" si="3"/>
        <v>1944970</v>
      </c>
      <c r="I18" s="12">
        <f t="shared" si="4"/>
        <v>10144962.727</v>
      </c>
    </row>
    <row r="19" spans="1:9" x14ac:dyDescent="0.25">
      <c r="A19" s="9" t="s">
        <v>14</v>
      </c>
      <c r="B19" s="10">
        <f t="shared" si="3"/>
        <v>376840</v>
      </c>
      <c r="C19" s="10">
        <f t="shared" si="3"/>
        <v>2938000.26</v>
      </c>
      <c r="D19" s="10">
        <f t="shared" si="3"/>
        <v>0</v>
      </c>
      <c r="E19" s="10">
        <f t="shared" si="3"/>
        <v>375504.81000000006</v>
      </c>
      <c r="F19" s="10">
        <f t="shared" si="3"/>
        <v>0</v>
      </c>
      <c r="G19" s="10">
        <f t="shared" si="3"/>
        <v>0</v>
      </c>
      <c r="H19" s="10">
        <f t="shared" si="3"/>
        <v>0</v>
      </c>
      <c r="I19" s="12">
        <f t="shared" si="4"/>
        <v>3690345.07</v>
      </c>
    </row>
    <row r="20" spans="1:9" x14ac:dyDescent="0.25">
      <c r="A20" s="9" t="s">
        <v>15</v>
      </c>
      <c r="B20" s="10">
        <f t="shared" si="3"/>
        <v>14227423.333999997</v>
      </c>
      <c r="C20" s="10">
        <f t="shared" si="3"/>
        <v>17497952.52</v>
      </c>
      <c r="D20" s="10">
        <f t="shared" si="3"/>
        <v>94224.129000000001</v>
      </c>
      <c r="E20" s="10">
        <f t="shared" si="3"/>
        <v>2038391.1570000052</v>
      </c>
      <c r="F20" s="10">
        <f t="shared" si="3"/>
        <v>164271</v>
      </c>
      <c r="G20" s="10">
        <f t="shared" si="3"/>
        <v>0</v>
      </c>
      <c r="H20" s="10">
        <f t="shared" si="3"/>
        <v>0</v>
      </c>
      <c r="I20" s="12">
        <f t="shared" si="4"/>
        <v>34022262.140000001</v>
      </c>
    </row>
    <row r="21" spans="1:9" x14ac:dyDescent="0.25">
      <c r="A21" s="9" t="s">
        <v>16</v>
      </c>
      <c r="B21" s="10">
        <f t="shared" si="3"/>
        <v>-13346248.626999998</v>
      </c>
      <c r="C21" s="10">
        <f t="shared" si="3"/>
        <v>-13816709.498999998</v>
      </c>
      <c r="D21" s="10">
        <f t="shared" si="3"/>
        <v>-31377.005999999994</v>
      </c>
      <c r="E21" s="10">
        <f t="shared" si="3"/>
        <v>-295916.78200000897</v>
      </c>
      <c r="F21" s="10">
        <f t="shared" si="3"/>
        <v>761969</v>
      </c>
      <c r="G21" s="10">
        <f t="shared" si="3"/>
        <v>0</v>
      </c>
      <c r="H21" s="10">
        <f t="shared" si="3"/>
        <v>0</v>
      </c>
      <c r="I21" s="12">
        <f t="shared" si="4"/>
        <v>-26728282.914000005</v>
      </c>
    </row>
    <row r="22" spans="1:9" x14ac:dyDescent="0.25">
      <c r="A22" s="9" t="s">
        <v>17</v>
      </c>
      <c r="B22" s="10">
        <f t="shared" si="3"/>
        <v>0</v>
      </c>
      <c r="C22" s="10">
        <f t="shared" si="3"/>
        <v>0</v>
      </c>
      <c r="D22" s="10">
        <f t="shared" si="3"/>
        <v>0</v>
      </c>
      <c r="E22" s="10">
        <f t="shared" si="3"/>
        <v>20760</v>
      </c>
      <c r="F22" s="10">
        <f t="shared" si="3"/>
        <v>0</v>
      </c>
      <c r="G22" s="10">
        <f t="shared" si="3"/>
        <v>0</v>
      </c>
      <c r="H22" s="10">
        <f t="shared" si="3"/>
        <v>0</v>
      </c>
      <c r="I22" s="12">
        <f t="shared" si="4"/>
        <v>20760</v>
      </c>
    </row>
    <row r="23" spans="1:9" ht="28.5" x14ac:dyDescent="0.25">
      <c r="A23" s="7" t="s">
        <v>19</v>
      </c>
      <c r="B23" s="8">
        <f t="shared" ref="B23:H23" si="5">B24+B25+B26+B27+B28+B29</f>
        <v>22928021.609999999</v>
      </c>
      <c r="C23" s="8">
        <f t="shared" si="5"/>
        <v>22792813.969999999</v>
      </c>
      <c r="D23" s="8">
        <f t="shared" si="5"/>
        <v>63931.959000000003</v>
      </c>
      <c r="E23" s="8">
        <f t="shared" si="5"/>
        <v>414771.34400000982</v>
      </c>
      <c r="F23" s="8">
        <f t="shared" si="5"/>
        <v>217893</v>
      </c>
      <c r="G23" s="8">
        <f t="shared" si="5"/>
        <v>0</v>
      </c>
      <c r="H23" s="8">
        <f t="shared" si="5"/>
        <v>0</v>
      </c>
      <c r="I23" s="8">
        <f>I24+I25+I26+I27+I28+I29</f>
        <v>46417431.883000016</v>
      </c>
    </row>
    <row r="24" spans="1:9" x14ac:dyDescent="0.25">
      <c r="A24" s="9" t="s">
        <v>12</v>
      </c>
      <c r="B24" s="10">
        <f t="shared" ref="B24:H29" si="6">B31+B38+B45</f>
        <v>0</v>
      </c>
      <c r="C24" s="10">
        <f t="shared" si="6"/>
        <v>0</v>
      </c>
      <c r="D24" s="10">
        <f t="shared" si="6"/>
        <v>0</v>
      </c>
      <c r="E24" s="10">
        <f t="shared" si="6"/>
        <v>0</v>
      </c>
      <c r="F24" s="10">
        <f t="shared" si="6"/>
        <v>0</v>
      </c>
      <c r="G24" s="10">
        <f t="shared" si="6"/>
        <v>0</v>
      </c>
      <c r="H24" s="10">
        <f t="shared" si="6"/>
        <v>0</v>
      </c>
      <c r="I24" s="12">
        <f t="shared" ref="I24:I29" si="7">SUM(B24:H24)</f>
        <v>0</v>
      </c>
    </row>
    <row r="25" spans="1:9" x14ac:dyDescent="0.25">
      <c r="A25" s="9" t="s">
        <v>13</v>
      </c>
      <c r="B25" s="10">
        <f t="shared" si="6"/>
        <v>0</v>
      </c>
      <c r="C25" s="10">
        <f t="shared" si="6"/>
        <v>0</v>
      </c>
      <c r="D25" s="10">
        <f t="shared" si="6"/>
        <v>0</v>
      </c>
      <c r="E25" s="10">
        <f t="shared" si="6"/>
        <v>27083</v>
      </c>
      <c r="F25" s="10">
        <f t="shared" si="6"/>
        <v>0</v>
      </c>
      <c r="G25" s="10">
        <f t="shared" si="6"/>
        <v>0</v>
      </c>
      <c r="H25" s="10">
        <f t="shared" si="6"/>
        <v>0</v>
      </c>
      <c r="I25" s="12">
        <f t="shared" si="7"/>
        <v>27083</v>
      </c>
    </row>
    <row r="26" spans="1:9" x14ac:dyDescent="0.25">
      <c r="A26" s="9" t="s">
        <v>14</v>
      </c>
      <c r="B26" s="10">
        <f t="shared" si="6"/>
        <v>0</v>
      </c>
      <c r="C26" s="10">
        <f t="shared" si="6"/>
        <v>0</v>
      </c>
      <c r="D26" s="10">
        <f t="shared" si="6"/>
        <v>0</v>
      </c>
      <c r="E26" s="10">
        <f t="shared" si="6"/>
        <v>0</v>
      </c>
      <c r="F26" s="10">
        <f t="shared" si="6"/>
        <v>0</v>
      </c>
      <c r="G26" s="10">
        <f t="shared" si="6"/>
        <v>0</v>
      </c>
      <c r="H26" s="10">
        <f t="shared" si="6"/>
        <v>0</v>
      </c>
      <c r="I26" s="12">
        <f t="shared" si="7"/>
        <v>0</v>
      </c>
    </row>
    <row r="27" spans="1:9" x14ac:dyDescent="0.25">
      <c r="A27" s="9" t="s">
        <v>15</v>
      </c>
      <c r="B27" s="10">
        <f t="shared" si="6"/>
        <v>6411046.0929999994</v>
      </c>
      <c r="C27" s="10">
        <f t="shared" si="6"/>
        <v>910251.09500000009</v>
      </c>
      <c r="D27" s="10">
        <f t="shared" si="6"/>
        <v>1853</v>
      </c>
      <c r="E27" s="10">
        <f t="shared" si="6"/>
        <v>7400</v>
      </c>
      <c r="F27" s="10">
        <f t="shared" si="6"/>
        <v>75645</v>
      </c>
      <c r="G27" s="10">
        <f t="shared" si="6"/>
        <v>0</v>
      </c>
      <c r="H27" s="10">
        <f t="shared" si="6"/>
        <v>0</v>
      </c>
      <c r="I27" s="12">
        <f t="shared" si="7"/>
        <v>7406195.1879999992</v>
      </c>
    </row>
    <row r="28" spans="1:9" x14ac:dyDescent="0.25">
      <c r="A28" s="9" t="s">
        <v>16</v>
      </c>
      <c r="B28" s="10">
        <f t="shared" si="6"/>
        <v>16516975.517000001</v>
      </c>
      <c r="C28" s="10">
        <f t="shared" si="6"/>
        <v>21882562.875</v>
      </c>
      <c r="D28" s="10">
        <f t="shared" si="6"/>
        <v>62078.959000000003</v>
      </c>
      <c r="E28" s="10">
        <f t="shared" si="6"/>
        <v>380288.34400000982</v>
      </c>
      <c r="F28" s="10">
        <f t="shared" si="6"/>
        <v>142248</v>
      </c>
      <c r="G28" s="10">
        <f t="shared" si="6"/>
        <v>0</v>
      </c>
      <c r="H28" s="10">
        <f t="shared" si="6"/>
        <v>0</v>
      </c>
      <c r="I28" s="12">
        <f t="shared" si="7"/>
        <v>38984153.695000015</v>
      </c>
    </row>
    <row r="29" spans="1:9" x14ac:dyDescent="0.25">
      <c r="A29" s="9" t="s">
        <v>17</v>
      </c>
      <c r="B29" s="10">
        <f t="shared" si="6"/>
        <v>0</v>
      </c>
      <c r="C29" s="10">
        <f t="shared" si="6"/>
        <v>0</v>
      </c>
      <c r="D29" s="10">
        <f t="shared" si="6"/>
        <v>0</v>
      </c>
      <c r="E29" s="10">
        <f t="shared" si="6"/>
        <v>0</v>
      </c>
      <c r="F29" s="10">
        <f t="shared" si="6"/>
        <v>0</v>
      </c>
      <c r="G29" s="10">
        <f t="shared" si="6"/>
        <v>0</v>
      </c>
      <c r="H29" s="10">
        <f t="shared" si="6"/>
        <v>0</v>
      </c>
      <c r="I29" s="12">
        <f t="shared" si="7"/>
        <v>0</v>
      </c>
    </row>
    <row r="30" spans="1:9" ht="28.5" x14ac:dyDescent="0.25">
      <c r="A30" s="7" t="s">
        <v>20</v>
      </c>
      <c r="B30" s="8">
        <f t="shared" ref="B30:H30" si="8">B31+B32+B33+B34+B35+B36</f>
        <v>18770135.737</v>
      </c>
      <c r="C30" s="8">
        <f t="shared" si="8"/>
        <v>19609350.163999997</v>
      </c>
      <c r="D30" s="8">
        <f t="shared" si="8"/>
        <v>59873.959000000003</v>
      </c>
      <c r="E30" s="8">
        <f t="shared" si="8"/>
        <v>350594.47200001031</v>
      </c>
      <c r="F30" s="8">
        <f t="shared" si="8"/>
        <v>205013</v>
      </c>
      <c r="G30" s="8">
        <f t="shared" si="8"/>
        <v>0</v>
      </c>
      <c r="H30" s="8">
        <f t="shared" si="8"/>
        <v>0</v>
      </c>
      <c r="I30" s="8">
        <f>I31+I32+I33+I34+I35+I36</f>
        <v>38994967.332000002</v>
      </c>
    </row>
    <row r="31" spans="1:9" x14ac:dyDescent="0.25">
      <c r="A31" s="9" t="s">
        <v>12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2">
        <f t="shared" ref="I31:I36" si="9">SUM(B31:H31)</f>
        <v>0</v>
      </c>
    </row>
    <row r="32" spans="1:9" x14ac:dyDescent="0.25">
      <c r="A32" s="9" t="s">
        <v>13</v>
      </c>
      <c r="B32" s="10">
        <v>0</v>
      </c>
      <c r="C32" s="10">
        <v>0</v>
      </c>
      <c r="D32" s="10">
        <v>0</v>
      </c>
      <c r="E32" s="10">
        <v>26849</v>
      </c>
      <c r="F32" s="10">
        <v>0</v>
      </c>
      <c r="G32" s="10">
        <v>0</v>
      </c>
      <c r="H32" s="10">
        <v>0</v>
      </c>
      <c r="I32" s="12">
        <f t="shared" si="9"/>
        <v>26849</v>
      </c>
    </row>
    <row r="33" spans="1:9" x14ac:dyDescent="0.25">
      <c r="A33" s="9" t="s">
        <v>14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2">
        <f t="shared" si="9"/>
        <v>0</v>
      </c>
    </row>
    <row r="34" spans="1:9" x14ac:dyDescent="0.25">
      <c r="A34" s="9" t="s">
        <v>15</v>
      </c>
      <c r="B34" s="10">
        <v>4220737.7929999996</v>
      </c>
      <c r="C34" s="10">
        <v>709883.19500000007</v>
      </c>
      <c r="D34" s="10">
        <v>1853</v>
      </c>
      <c r="E34" s="10">
        <v>7400</v>
      </c>
      <c r="F34" s="10">
        <v>75645</v>
      </c>
      <c r="G34" s="10">
        <v>0</v>
      </c>
      <c r="H34" s="10">
        <v>0</v>
      </c>
      <c r="I34" s="12">
        <f t="shared" si="9"/>
        <v>5015518.9879999999</v>
      </c>
    </row>
    <row r="35" spans="1:9" x14ac:dyDescent="0.25">
      <c r="A35" s="9" t="s">
        <v>16</v>
      </c>
      <c r="B35" s="10">
        <v>14549397.944</v>
      </c>
      <c r="C35" s="10">
        <v>18899466.968999997</v>
      </c>
      <c r="D35" s="10">
        <v>58020.959000000003</v>
      </c>
      <c r="E35" s="10">
        <v>316345.47200001031</v>
      </c>
      <c r="F35" s="10">
        <v>129368</v>
      </c>
      <c r="G35" s="10">
        <v>0</v>
      </c>
      <c r="H35" s="10">
        <v>0</v>
      </c>
      <c r="I35" s="12">
        <f t="shared" si="9"/>
        <v>33952599.344000004</v>
      </c>
    </row>
    <row r="36" spans="1:9" x14ac:dyDescent="0.25">
      <c r="A36" s="9" t="s">
        <v>17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2">
        <f t="shared" si="9"/>
        <v>0</v>
      </c>
    </row>
    <row r="37" spans="1:9" ht="28.5" x14ac:dyDescent="0.25">
      <c r="A37" s="7" t="s">
        <v>21</v>
      </c>
      <c r="B37" s="8">
        <f t="shared" ref="B37:H37" si="10">B38+B39+B40+B41+B42+B43</f>
        <v>3526461.5729999999</v>
      </c>
      <c r="C37" s="8">
        <f t="shared" si="10"/>
        <v>961754.06499999994</v>
      </c>
      <c r="D37" s="8">
        <f t="shared" si="10"/>
        <v>2100</v>
      </c>
      <c r="E37" s="8">
        <f t="shared" si="10"/>
        <v>1398.9999999995343</v>
      </c>
      <c r="F37" s="8">
        <f t="shared" si="10"/>
        <v>12880</v>
      </c>
      <c r="G37" s="8">
        <f t="shared" si="10"/>
        <v>0</v>
      </c>
      <c r="H37" s="8">
        <f t="shared" si="10"/>
        <v>0</v>
      </c>
      <c r="I37" s="8">
        <f>I38+I39+I40+I41+I42+I43</f>
        <v>4504594.6380000003</v>
      </c>
    </row>
    <row r="38" spans="1:9" x14ac:dyDescent="0.25">
      <c r="A38" s="9" t="s">
        <v>12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2">
        <f t="shared" ref="I38:I43" si="11">SUM(B38:H38)</f>
        <v>0</v>
      </c>
    </row>
    <row r="39" spans="1:9" x14ac:dyDescent="0.25">
      <c r="A39" s="9" t="s">
        <v>13</v>
      </c>
      <c r="B39" s="10">
        <v>0</v>
      </c>
      <c r="C39" s="10">
        <v>0</v>
      </c>
      <c r="D39" s="10">
        <v>0</v>
      </c>
      <c r="E39" s="10">
        <v>234</v>
      </c>
      <c r="F39" s="10">
        <v>0</v>
      </c>
      <c r="G39" s="10">
        <v>0</v>
      </c>
      <c r="H39" s="10">
        <v>0</v>
      </c>
      <c r="I39" s="12">
        <f t="shared" si="11"/>
        <v>234</v>
      </c>
    </row>
    <row r="40" spans="1:9" x14ac:dyDescent="0.25">
      <c r="A40" s="9" t="s">
        <v>14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2">
        <f t="shared" si="11"/>
        <v>0</v>
      </c>
    </row>
    <row r="41" spans="1:9" x14ac:dyDescent="0.25">
      <c r="A41" s="9" t="s">
        <v>15</v>
      </c>
      <c r="B41" s="10">
        <v>2048963</v>
      </c>
      <c r="C41" s="10">
        <v>183589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2">
        <f t="shared" si="11"/>
        <v>2232552</v>
      </c>
    </row>
    <row r="42" spans="1:9" x14ac:dyDescent="0.25">
      <c r="A42" s="9" t="s">
        <v>16</v>
      </c>
      <c r="B42" s="10">
        <v>1477498.5730000001</v>
      </c>
      <c r="C42" s="10">
        <v>778165.06499999994</v>
      </c>
      <c r="D42" s="10">
        <v>2100</v>
      </c>
      <c r="E42" s="10">
        <v>1164.9999999995343</v>
      </c>
      <c r="F42" s="10">
        <v>12880</v>
      </c>
      <c r="G42" s="10">
        <v>0</v>
      </c>
      <c r="H42" s="10">
        <v>0</v>
      </c>
      <c r="I42" s="12">
        <f t="shared" si="11"/>
        <v>2271808.6379999998</v>
      </c>
    </row>
    <row r="43" spans="1:9" x14ac:dyDescent="0.25">
      <c r="A43" s="9" t="s">
        <v>17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2">
        <f t="shared" si="11"/>
        <v>0</v>
      </c>
    </row>
    <row r="44" spans="1:9" ht="28.5" x14ac:dyDescent="0.25">
      <c r="A44" s="7" t="s">
        <v>22</v>
      </c>
      <c r="B44" s="8">
        <f t="shared" ref="B44:H44" si="12">B45+B46+B47+B48+B49+B50</f>
        <v>631424.30000000005</v>
      </c>
      <c r="C44" s="8">
        <f t="shared" si="12"/>
        <v>2221709.7409999999</v>
      </c>
      <c r="D44" s="8">
        <f t="shared" si="12"/>
        <v>1958</v>
      </c>
      <c r="E44" s="8">
        <f t="shared" si="12"/>
        <v>62777.871999999974</v>
      </c>
      <c r="F44" s="8">
        <f t="shared" si="12"/>
        <v>0</v>
      </c>
      <c r="G44" s="8">
        <f t="shared" si="12"/>
        <v>0</v>
      </c>
      <c r="H44" s="8">
        <f t="shared" si="12"/>
        <v>0</v>
      </c>
      <c r="I44" s="8">
        <f>I45+I46+I47+I48+I49+I50</f>
        <v>2917869.9130000002</v>
      </c>
    </row>
    <row r="45" spans="1:9" x14ac:dyDescent="0.25">
      <c r="A45" s="9" t="s">
        <v>12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2">
        <f t="shared" ref="I45:I50" si="13">SUM(B45:H45)</f>
        <v>0</v>
      </c>
    </row>
    <row r="46" spans="1:9" x14ac:dyDescent="0.25">
      <c r="A46" s="9" t="s">
        <v>13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2">
        <f t="shared" si="13"/>
        <v>0</v>
      </c>
    </row>
    <row r="47" spans="1:9" x14ac:dyDescent="0.25">
      <c r="A47" s="9" t="s">
        <v>14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2">
        <f t="shared" si="13"/>
        <v>0</v>
      </c>
    </row>
    <row r="48" spans="1:9" x14ac:dyDescent="0.25">
      <c r="A48" s="9" t="s">
        <v>15</v>
      </c>
      <c r="B48" s="10">
        <v>141345.29999999999</v>
      </c>
      <c r="C48" s="10">
        <v>16778.900000000001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2">
        <f t="shared" si="13"/>
        <v>158124.19999999998</v>
      </c>
    </row>
    <row r="49" spans="1:9" x14ac:dyDescent="0.25">
      <c r="A49" s="9" t="s">
        <v>16</v>
      </c>
      <c r="B49" s="10">
        <v>490079</v>
      </c>
      <c r="C49" s="10">
        <v>2204930.841</v>
      </c>
      <c r="D49" s="10">
        <v>1958</v>
      </c>
      <c r="E49" s="10">
        <v>62777.871999999974</v>
      </c>
      <c r="F49" s="10">
        <v>0</v>
      </c>
      <c r="G49" s="10">
        <v>0</v>
      </c>
      <c r="H49" s="10">
        <v>0</v>
      </c>
      <c r="I49" s="12">
        <f t="shared" si="13"/>
        <v>2759745.713</v>
      </c>
    </row>
    <row r="50" spans="1:9" x14ac:dyDescent="0.25">
      <c r="A50" s="9" t="s">
        <v>17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2">
        <f t="shared" si="13"/>
        <v>0</v>
      </c>
    </row>
    <row r="53" spans="1:9" x14ac:dyDescent="0.25">
      <c r="A53" s="29" t="s">
        <v>23</v>
      </c>
      <c r="B53" s="29"/>
      <c r="C53" s="29"/>
      <c r="D53" s="29"/>
      <c r="E53" s="29"/>
      <c r="F53" s="29"/>
      <c r="G53" s="29"/>
      <c r="H53" s="29"/>
      <c r="I53" s="1"/>
    </row>
    <row r="54" spans="1:9" ht="15.75" x14ac:dyDescent="0.25">
      <c r="A54" s="21" t="s">
        <v>25</v>
      </c>
      <c r="B54" s="21"/>
      <c r="C54" s="21"/>
      <c r="D54" s="21"/>
      <c r="E54" s="21"/>
      <c r="F54" s="21"/>
      <c r="G54" s="21"/>
      <c r="H54" s="21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19"/>
      <c r="H56" s="19" t="s">
        <v>24</v>
      </c>
      <c r="I56" s="3"/>
    </row>
    <row r="57" spans="1:9" x14ac:dyDescent="0.25">
      <c r="A57" s="22"/>
      <c r="B57" s="24" t="s">
        <v>2</v>
      </c>
      <c r="C57" s="25"/>
      <c r="D57" s="25"/>
      <c r="E57" s="25"/>
      <c r="F57" s="25"/>
      <c r="G57" s="26"/>
      <c r="H57" s="27" t="s">
        <v>3</v>
      </c>
    </row>
    <row r="58" spans="1:9" ht="45" x14ac:dyDescent="0.25">
      <c r="A58" s="23"/>
      <c r="B58" s="6" t="s">
        <v>4</v>
      </c>
      <c r="C58" s="6" t="s">
        <v>5</v>
      </c>
      <c r="D58" s="6" t="s">
        <v>6</v>
      </c>
      <c r="E58" s="6" t="s">
        <v>7</v>
      </c>
      <c r="F58" s="6" t="s">
        <v>9</v>
      </c>
      <c r="G58" s="6" t="s">
        <v>10</v>
      </c>
      <c r="H58" s="28"/>
      <c r="I58" s="13"/>
    </row>
    <row r="59" spans="1:9" ht="42.75" x14ac:dyDescent="0.25">
      <c r="A59" s="7" t="s">
        <v>18</v>
      </c>
      <c r="B59" s="8">
        <f>B60+B61+B62+B63+B64+B65</f>
        <v>6903.1940000000004</v>
      </c>
      <c r="C59" s="8">
        <f>C60+C61+C62+C63+C64+C65</f>
        <v>24800.118999999995</v>
      </c>
      <c r="D59" s="8">
        <f t="shared" ref="D59:E59" si="14">D60+D61+D62+D63+D64+D65</f>
        <v>32.793999999999997</v>
      </c>
      <c r="E59" s="8">
        <f t="shared" si="14"/>
        <v>16257.429999999998</v>
      </c>
      <c r="F59" s="8">
        <f>F60+F61+F62+F63+F64+F65</f>
        <v>6110.0779999999995</v>
      </c>
      <c r="G59" s="8">
        <f>G60+G61+G62+G63+G64+G65</f>
        <v>37</v>
      </c>
      <c r="H59" s="8">
        <f>H60+H61+H62+H63+H64+H65</f>
        <v>54140.614999999998</v>
      </c>
      <c r="I59" s="14"/>
    </row>
    <row r="60" spans="1:9" x14ac:dyDescent="0.25">
      <c r="A60" s="9" t="s">
        <v>12</v>
      </c>
      <c r="B60" s="11">
        <v>0</v>
      </c>
      <c r="C60" s="11">
        <v>0</v>
      </c>
      <c r="D60" s="11">
        <v>0</v>
      </c>
      <c r="E60" s="11">
        <v>0</v>
      </c>
      <c r="F60" s="11">
        <v>6110.0779999999995</v>
      </c>
      <c r="G60" s="11">
        <v>0</v>
      </c>
      <c r="H60" s="12">
        <f>SUM(B60:G60)</f>
        <v>6110.0779999999995</v>
      </c>
    </row>
    <row r="61" spans="1:9" x14ac:dyDescent="0.25">
      <c r="A61" s="9" t="s">
        <v>13</v>
      </c>
      <c r="B61" s="11">
        <v>0</v>
      </c>
      <c r="C61" s="11">
        <v>454.315</v>
      </c>
      <c r="D61" s="11">
        <v>0</v>
      </c>
      <c r="E61" s="11">
        <v>13474.356</v>
      </c>
      <c r="F61" s="11">
        <v>0</v>
      </c>
      <c r="G61" s="11">
        <v>37</v>
      </c>
      <c r="H61" s="12">
        <f t="shared" ref="H61:H65" si="15">SUM(B61:G61)</f>
        <v>13965.671</v>
      </c>
    </row>
    <row r="62" spans="1:9" x14ac:dyDescent="0.25">
      <c r="A62" s="9" t="s">
        <v>14</v>
      </c>
      <c r="B62" s="11">
        <v>902.7349999999999</v>
      </c>
      <c r="C62" s="11">
        <v>4963.3710000000001</v>
      </c>
      <c r="D62" s="11">
        <v>0</v>
      </c>
      <c r="E62" s="11">
        <v>398.62099999999998</v>
      </c>
      <c r="F62" s="11">
        <v>0</v>
      </c>
      <c r="G62" s="11">
        <v>0</v>
      </c>
      <c r="H62" s="12">
        <f t="shared" si="15"/>
        <v>6264.7269999999999</v>
      </c>
    </row>
    <row r="63" spans="1:9" x14ac:dyDescent="0.25">
      <c r="A63" s="9" t="s">
        <v>15</v>
      </c>
      <c r="B63" s="11">
        <v>5760.1060000000007</v>
      </c>
      <c r="C63" s="11">
        <v>18012.312999999998</v>
      </c>
      <c r="D63" s="11">
        <v>32.793999999999997</v>
      </c>
      <c r="E63" s="11">
        <v>2342.3050000000003</v>
      </c>
      <c r="F63" s="11">
        <v>0</v>
      </c>
      <c r="G63" s="11">
        <v>0</v>
      </c>
      <c r="H63" s="12">
        <f t="shared" si="15"/>
        <v>26147.518</v>
      </c>
      <c r="I63" s="14"/>
    </row>
    <row r="64" spans="1:9" x14ac:dyDescent="0.25">
      <c r="A64" s="9" t="s">
        <v>16</v>
      </c>
      <c r="B64" s="11">
        <v>240.35300000000001</v>
      </c>
      <c r="C64" s="11">
        <v>1370.12</v>
      </c>
      <c r="D64" s="11">
        <v>0</v>
      </c>
      <c r="E64" s="11">
        <v>13.148</v>
      </c>
      <c r="F64" s="11">
        <v>0</v>
      </c>
      <c r="G64" s="11">
        <v>0</v>
      </c>
      <c r="H64" s="12">
        <f t="shared" si="15"/>
        <v>1623.6209999999999</v>
      </c>
    </row>
    <row r="65" spans="1:9" x14ac:dyDescent="0.25">
      <c r="A65" s="9" t="s">
        <v>17</v>
      </c>
      <c r="B65" s="11">
        <v>0</v>
      </c>
      <c r="C65" s="11">
        <v>0</v>
      </c>
      <c r="D65" s="11">
        <v>0</v>
      </c>
      <c r="E65" s="11">
        <v>29</v>
      </c>
      <c r="F65" s="11">
        <v>0</v>
      </c>
      <c r="G65" s="11">
        <v>0</v>
      </c>
      <c r="H65" s="12">
        <f t="shared" si="15"/>
        <v>29</v>
      </c>
      <c r="I65" s="15"/>
    </row>
    <row r="66" spans="1:9" x14ac:dyDescent="0.25">
      <c r="F66" s="16"/>
      <c r="G66" s="16"/>
      <c r="H66" s="16"/>
      <c r="I66" s="16"/>
    </row>
    <row r="67" spans="1:9" x14ac:dyDescent="0.25">
      <c r="I67" s="16"/>
    </row>
    <row r="68" spans="1:9" x14ac:dyDescent="0.25">
      <c r="B68" s="17"/>
      <c r="F68" s="18"/>
    </row>
  </sheetData>
  <mergeCells count="9">
    <mergeCell ref="I7:I8"/>
    <mergeCell ref="A53:H53"/>
    <mergeCell ref="A54:H54"/>
    <mergeCell ref="A57:A58"/>
    <mergeCell ref="B57:G57"/>
    <mergeCell ref="H57:H58"/>
    <mergeCell ref="A3:H3"/>
    <mergeCell ref="A4:H4"/>
    <mergeCell ref="A7:A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8"/>
  <sheetViews>
    <sheetView tabSelected="1" topLeftCell="A46" workbookViewId="0">
      <selection activeCell="L61" sqref="L61"/>
    </sheetView>
  </sheetViews>
  <sheetFormatPr defaultRowHeight="15" x14ac:dyDescent="0.25"/>
  <cols>
    <col min="1" max="1" width="27.7109375" customWidth="1"/>
    <col min="2" max="2" width="20.28515625" customWidth="1"/>
    <col min="3" max="3" width="18.28515625" customWidth="1"/>
    <col min="4" max="4" width="16.42578125" customWidth="1"/>
    <col min="5" max="5" width="18.28515625" customWidth="1"/>
    <col min="6" max="6" width="16.42578125" customWidth="1"/>
    <col min="7" max="7" width="17.42578125" customWidth="1"/>
    <col min="8" max="8" width="17" customWidth="1"/>
    <col min="9" max="9" width="17" bestFit="1" customWidth="1"/>
  </cols>
  <sheetData>
    <row r="3" spans="1:9" x14ac:dyDescent="0.25">
      <c r="A3" s="29" t="s">
        <v>0</v>
      </c>
      <c r="B3" s="29"/>
      <c r="C3" s="29"/>
      <c r="D3" s="29"/>
      <c r="E3" s="29"/>
      <c r="F3" s="29"/>
      <c r="G3" s="29"/>
      <c r="H3" s="29"/>
      <c r="I3" s="1"/>
    </row>
    <row r="4" spans="1:9" ht="15.75" x14ac:dyDescent="0.25">
      <c r="A4" s="21" t="s">
        <v>26</v>
      </c>
      <c r="B4" s="21"/>
      <c r="C4" s="21"/>
      <c r="D4" s="21"/>
      <c r="E4" s="21"/>
      <c r="F4" s="21"/>
      <c r="G4" s="21"/>
      <c r="H4" s="21"/>
      <c r="I4" s="2"/>
    </row>
    <row r="5" spans="1:9" x14ac:dyDescent="0.25">
      <c r="A5" s="3"/>
      <c r="B5" s="3"/>
      <c r="C5" s="3"/>
      <c r="D5" s="3"/>
      <c r="E5" s="3"/>
      <c r="F5" s="3"/>
      <c r="G5" s="3"/>
      <c r="H5" s="3"/>
      <c r="I5" s="3"/>
    </row>
    <row r="6" spans="1:9" x14ac:dyDescent="0.25">
      <c r="A6" s="3"/>
      <c r="B6" s="3"/>
      <c r="C6" s="3"/>
      <c r="D6" s="3"/>
      <c r="E6" s="3"/>
      <c r="I6" s="20" t="s">
        <v>1</v>
      </c>
    </row>
    <row r="7" spans="1:9" x14ac:dyDescent="0.25">
      <c r="A7" s="22"/>
      <c r="B7" s="4" t="s">
        <v>2</v>
      </c>
      <c r="C7" s="4"/>
      <c r="D7" s="4"/>
      <c r="E7" s="4"/>
      <c r="F7" s="5"/>
      <c r="G7" s="5"/>
      <c r="H7" s="5"/>
      <c r="I7" s="27" t="s">
        <v>3</v>
      </c>
    </row>
    <row r="8" spans="1:9" ht="45" x14ac:dyDescent="0.25">
      <c r="A8" s="23"/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28"/>
    </row>
    <row r="9" spans="1:9" ht="28.5" x14ac:dyDescent="0.25">
      <c r="A9" s="7" t="s">
        <v>11</v>
      </c>
      <c r="B9" s="8">
        <f t="shared" ref="B9:I9" si="0">B10+B11+B12+B13+B14+B15</f>
        <v>47990852.355999991</v>
      </c>
      <c r="C9" s="8">
        <f t="shared" si="0"/>
        <v>50766314.113999993</v>
      </c>
      <c r="D9" s="8">
        <f t="shared" si="0"/>
        <v>204468.82699999999</v>
      </c>
      <c r="E9" s="8">
        <f t="shared" si="0"/>
        <v>10762566.057000015</v>
      </c>
      <c r="F9" s="8">
        <f t="shared" si="0"/>
        <v>1508556.568</v>
      </c>
      <c r="G9" s="8">
        <f t="shared" si="0"/>
        <v>2421800.16</v>
      </c>
      <c r="H9" s="8">
        <f t="shared" si="0"/>
        <v>615152</v>
      </c>
      <c r="I9" s="8">
        <f t="shared" si="0"/>
        <v>114269710.082</v>
      </c>
    </row>
    <row r="10" spans="1:9" x14ac:dyDescent="0.25">
      <c r="A10" s="9" t="s">
        <v>12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2421800.16</v>
      </c>
      <c r="H10" s="11">
        <v>0</v>
      </c>
      <c r="I10" s="12">
        <f t="shared" ref="I10:I15" si="1">SUM(B10:H10)</f>
        <v>2421800.16</v>
      </c>
    </row>
    <row r="11" spans="1:9" x14ac:dyDescent="0.25">
      <c r="A11" s="9" t="s">
        <v>13</v>
      </c>
      <c r="B11" s="10">
        <v>0</v>
      </c>
      <c r="C11" s="10">
        <v>0</v>
      </c>
      <c r="D11" s="10">
        <v>0</v>
      </c>
      <c r="E11" s="10">
        <v>7736669.409</v>
      </c>
      <c r="F11" s="10">
        <v>0</v>
      </c>
      <c r="G11" s="10">
        <v>0</v>
      </c>
      <c r="H11" s="10">
        <v>615152</v>
      </c>
      <c r="I11" s="12">
        <f t="shared" si="1"/>
        <v>8351821.409</v>
      </c>
    </row>
    <row r="12" spans="1:9" x14ac:dyDescent="0.25">
      <c r="A12" s="9" t="s">
        <v>14</v>
      </c>
      <c r="B12" s="10">
        <v>401497</v>
      </c>
      <c r="C12" s="10">
        <v>2824585.307</v>
      </c>
      <c r="D12" s="10">
        <v>0</v>
      </c>
      <c r="E12" s="10">
        <v>502141.85000000009</v>
      </c>
      <c r="F12" s="10">
        <v>0</v>
      </c>
      <c r="G12" s="10">
        <v>0</v>
      </c>
      <c r="H12" s="10">
        <v>0</v>
      </c>
      <c r="I12" s="12">
        <f t="shared" si="1"/>
        <v>3728224.1570000001</v>
      </c>
    </row>
    <row r="13" spans="1:9" x14ac:dyDescent="0.25">
      <c r="A13" s="9" t="s">
        <v>15</v>
      </c>
      <c r="B13" s="11">
        <v>26830804.016999997</v>
      </c>
      <c r="C13" s="10">
        <v>18089333.215999998</v>
      </c>
      <c r="D13" s="10">
        <v>103377.478</v>
      </c>
      <c r="E13" s="10">
        <v>2007431.0450000018</v>
      </c>
      <c r="F13" s="10">
        <v>320000.522</v>
      </c>
      <c r="G13" s="10">
        <v>0</v>
      </c>
      <c r="H13" s="10">
        <v>0</v>
      </c>
      <c r="I13" s="12">
        <f t="shared" si="1"/>
        <v>47350946.277999997</v>
      </c>
    </row>
    <row r="14" spans="1:9" x14ac:dyDescent="0.25">
      <c r="A14" s="9" t="s">
        <v>16</v>
      </c>
      <c r="B14" s="10">
        <v>20758551.338999998</v>
      </c>
      <c r="C14" s="10">
        <v>29852395.590999994</v>
      </c>
      <c r="D14" s="10">
        <v>101091.34899999999</v>
      </c>
      <c r="E14" s="10">
        <v>482319.75300001353</v>
      </c>
      <c r="F14" s="10">
        <v>1188556.0460000001</v>
      </c>
      <c r="G14" s="10">
        <v>0</v>
      </c>
      <c r="H14" s="10">
        <v>0</v>
      </c>
      <c r="I14" s="12">
        <f t="shared" si="1"/>
        <v>52382914.078000009</v>
      </c>
    </row>
    <row r="15" spans="1:9" x14ac:dyDescent="0.25">
      <c r="A15" s="9" t="s">
        <v>17</v>
      </c>
      <c r="B15" s="10">
        <v>0</v>
      </c>
      <c r="C15" s="10">
        <v>0</v>
      </c>
      <c r="D15" s="10">
        <v>0</v>
      </c>
      <c r="E15" s="10">
        <v>34004</v>
      </c>
      <c r="F15" s="10">
        <v>0</v>
      </c>
      <c r="G15" s="10">
        <v>0</v>
      </c>
      <c r="H15" s="10">
        <v>0</v>
      </c>
      <c r="I15" s="12">
        <f t="shared" si="1"/>
        <v>34004</v>
      </c>
    </row>
    <row r="16" spans="1:9" ht="42.75" x14ac:dyDescent="0.25">
      <c r="A16" s="7" t="s">
        <v>18</v>
      </c>
      <c r="B16" s="8">
        <f t="shared" ref="B16:H16" si="2">B17+B18+B19+B20+B21+B22</f>
        <v>23818212.607999995</v>
      </c>
      <c r="C16" s="8">
        <f t="shared" si="2"/>
        <v>27724730.910999991</v>
      </c>
      <c r="D16" s="8">
        <f t="shared" si="2"/>
        <v>128219.685</v>
      </c>
      <c r="E16" s="8">
        <f t="shared" si="2"/>
        <v>10322978.819000019</v>
      </c>
      <c r="F16" s="8">
        <f t="shared" si="2"/>
        <v>1229086.4580000001</v>
      </c>
      <c r="G16" s="8">
        <f t="shared" si="2"/>
        <v>2421800.16</v>
      </c>
      <c r="H16" s="8">
        <f t="shared" si="2"/>
        <v>615152</v>
      </c>
      <c r="I16" s="8">
        <f>I17+I18+I19+I20+I21+I22</f>
        <v>66260180.641000018</v>
      </c>
    </row>
    <row r="17" spans="1:9" x14ac:dyDescent="0.25">
      <c r="A17" s="9" t="s">
        <v>12</v>
      </c>
      <c r="B17" s="10">
        <f t="shared" ref="B17:H22" si="3">B10-B31-B38-B45</f>
        <v>0</v>
      </c>
      <c r="C17" s="10">
        <f t="shared" si="3"/>
        <v>0</v>
      </c>
      <c r="D17" s="10">
        <f t="shared" si="3"/>
        <v>0</v>
      </c>
      <c r="E17" s="10">
        <f t="shared" si="3"/>
        <v>0</v>
      </c>
      <c r="F17" s="10">
        <f t="shared" si="3"/>
        <v>0</v>
      </c>
      <c r="G17" s="10">
        <f t="shared" si="3"/>
        <v>2421800.16</v>
      </c>
      <c r="H17" s="10">
        <f t="shared" si="3"/>
        <v>0</v>
      </c>
      <c r="I17" s="12">
        <f t="shared" ref="I17:I22" si="4">SUM(B17:H17)</f>
        <v>2421800.16</v>
      </c>
    </row>
    <row r="18" spans="1:9" x14ac:dyDescent="0.25">
      <c r="A18" s="9" t="s">
        <v>13</v>
      </c>
      <c r="B18" s="10">
        <f t="shared" si="3"/>
        <v>0</v>
      </c>
      <c r="C18" s="10">
        <f t="shared" si="3"/>
        <v>0</v>
      </c>
      <c r="D18" s="10">
        <f t="shared" si="3"/>
        <v>0</v>
      </c>
      <c r="E18" s="10">
        <f t="shared" si="3"/>
        <v>7706991.409</v>
      </c>
      <c r="F18" s="10">
        <f t="shared" si="3"/>
        <v>0</v>
      </c>
      <c r="G18" s="10">
        <f t="shared" si="3"/>
        <v>0</v>
      </c>
      <c r="H18" s="10">
        <f t="shared" si="3"/>
        <v>615152</v>
      </c>
      <c r="I18" s="12">
        <f t="shared" si="4"/>
        <v>8322143.409</v>
      </c>
    </row>
    <row r="19" spans="1:9" x14ac:dyDescent="0.25">
      <c r="A19" s="9" t="s">
        <v>14</v>
      </c>
      <c r="B19" s="10">
        <f t="shared" si="3"/>
        <v>401497</v>
      </c>
      <c r="C19" s="10">
        <f t="shared" si="3"/>
        <v>2824585.307</v>
      </c>
      <c r="D19" s="10">
        <f t="shared" si="3"/>
        <v>0</v>
      </c>
      <c r="E19" s="10">
        <f t="shared" si="3"/>
        <v>502141.85000000009</v>
      </c>
      <c r="F19" s="10">
        <f t="shared" si="3"/>
        <v>0</v>
      </c>
      <c r="G19" s="10">
        <f t="shared" si="3"/>
        <v>0</v>
      </c>
      <c r="H19" s="10">
        <f t="shared" si="3"/>
        <v>0</v>
      </c>
      <c r="I19" s="12">
        <f t="shared" si="4"/>
        <v>3728224.1570000001</v>
      </c>
    </row>
    <row r="20" spans="1:9" x14ac:dyDescent="0.25">
      <c r="A20" s="9" t="s">
        <v>15</v>
      </c>
      <c r="B20" s="10">
        <f t="shared" si="3"/>
        <v>20229760.604999997</v>
      </c>
      <c r="C20" s="10">
        <f t="shared" si="3"/>
        <v>17166976.070999999</v>
      </c>
      <c r="D20" s="10">
        <f t="shared" si="3"/>
        <v>101645.478</v>
      </c>
      <c r="E20" s="10">
        <f t="shared" si="3"/>
        <v>2000111.0450000018</v>
      </c>
      <c r="F20" s="10">
        <f t="shared" si="3"/>
        <v>210182.402</v>
      </c>
      <c r="G20" s="10">
        <f t="shared" si="3"/>
        <v>0</v>
      </c>
      <c r="H20" s="10">
        <f t="shared" si="3"/>
        <v>0</v>
      </c>
      <c r="I20" s="12">
        <f t="shared" si="4"/>
        <v>39708675.601000004</v>
      </c>
    </row>
    <row r="21" spans="1:9" x14ac:dyDescent="0.25">
      <c r="A21" s="9" t="s">
        <v>16</v>
      </c>
      <c r="B21" s="10">
        <f t="shared" si="3"/>
        <v>3186955.0029999968</v>
      </c>
      <c r="C21" s="10">
        <f t="shared" si="3"/>
        <v>7733169.5329999942</v>
      </c>
      <c r="D21" s="10">
        <f t="shared" si="3"/>
        <v>26574.206999999995</v>
      </c>
      <c r="E21" s="10">
        <f t="shared" si="3"/>
        <v>79730.515000016894</v>
      </c>
      <c r="F21" s="10">
        <f t="shared" si="3"/>
        <v>1018904.0560000001</v>
      </c>
      <c r="G21" s="10">
        <f t="shared" si="3"/>
        <v>0</v>
      </c>
      <c r="H21" s="10">
        <f t="shared" si="3"/>
        <v>0</v>
      </c>
      <c r="I21" s="12">
        <f t="shared" si="4"/>
        <v>12045333.314000009</v>
      </c>
    </row>
    <row r="22" spans="1:9" x14ac:dyDescent="0.25">
      <c r="A22" s="9" t="s">
        <v>17</v>
      </c>
      <c r="B22" s="10">
        <f t="shared" si="3"/>
        <v>0</v>
      </c>
      <c r="C22" s="10">
        <f t="shared" si="3"/>
        <v>0</v>
      </c>
      <c r="D22" s="10">
        <f t="shared" si="3"/>
        <v>0</v>
      </c>
      <c r="E22" s="10">
        <f t="shared" si="3"/>
        <v>34004</v>
      </c>
      <c r="F22" s="10">
        <f t="shared" si="3"/>
        <v>0</v>
      </c>
      <c r="G22" s="10">
        <f t="shared" si="3"/>
        <v>0</v>
      </c>
      <c r="H22" s="10">
        <f t="shared" si="3"/>
        <v>0</v>
      </c>
      <c r="I22" s="12">
        <f t="shared" si="4"/>
        <v>34004</v>
      </c>
    </row>
    <row r="23" spans="1:9" ht="28.5" x14ac:dyDescent="0.25">
      <c r="A23" s="7" t="s">
        <v>19</v>
      </c>
      <c r="B23" s="8">
        <f t="shared" ref="B23:H23" si="5">B24+B25+B26+B27+B28+B29</f>
        <v>24172639.748</v>
      </c>
      <c r="C23" s="8">
        <f t="shared" si="5"/>
        <v>23041583.203000002</v>
      </c>
      <c r="D23" s="8">
        <f t="shared" si="5"/>
        <v>76249.141999999993</v>
      </c>
      <c r="E23" s="8">
        <f t="shared" si="5"/>
        <v>439587.23799999664</v>
      </c>
      <c r="F23" s="8">
        <f t="shared" si="5"/>
        <v>279470.11</v>
      </c>
      <c r="G23" s="8">
        <f t="shared" si="5"/>
        <v>0</v>
      </c>
      <c r="H23" s="8">
        <f t="shared" si="5"/>
        <v>0</v>
      </c>
      <c r="I23" s="8">
        <f>I24+I25+I26+I27+I28+I29</f>
        <v>48009529.441</v>
      </c>
    </row>
    <row r="24" spans="1:9" x14ac:dyDescent="0.25">
      <c r="A24" s="9" t="s">
        <v>12</v>
      </c>
      <c r="B24" s="10">
        <f t="shared" ref="B24:H29" si="6">B31+B38+B45</f>
        <v>0</v>
      </c>
      <c r="C24" s="10">
        <f t="shared" si="6"/>
        <v>0</v>
      </c>
      <c r="D24" s="10">
        <f t="shared" si="6"/>
        <v>0</v>
      </c>
      <c r="E24" s="10">
        <f t="shared" si="6"/>
        <v>0</v>
      </c>
      <c r="F24" s="10">
        <f t="shared" si="6"/>
        <v>0</v>
      </c>
      <c r="G24" s="10">
        <f t="shared" si="6"/>
        <v>0</v>
      </c>
      <c r="H24" s="10">
        <f t="shared" si="6"/>
        <v>0</v>
      </c>
      <c r="I24" s="12">
        <f t="shared" ref="I24:I29" si="7">SUM(B24:H24)</f>
        <v>0</v>
      </c>
    </row>
    <row r="25" spans="1:9" x14ac:dyDescent="0.25">
      <c r="A25" s="9" t="s">
        <v>13</v>
      </c>
      <c r="B25" s="10">
        <f t="shared" si="6"/>
        <v>0</v>
      </c>
      <c r="C25" s="10">
        <f t="shared" si="6"/>
        <v>0</v>
      </c>
      <c r="D25" s="10">
        <f t="shared" si="6"/>
        <v>0</v>
      </c>
      <c r="E25" s="10">
        <f t="shared" si="6"/>
        <v>29678</v>
      </c>
      <c r="F25" s="10">
        <f t="shared" si="6"/>
        <v>0</v>
      </c>
      <c r="G25" s="10">
        <f t="shared" si="6"/>
        <v>0</v>
      </c>
      <c r="H25" s="10">
        <f t="shared" si="6"/>
        <v>0</v>
      </c>
      <c r="I25" s="12">
        <f t="shared" si="7"/>
        <v>29678</v>
      </c>
    </row>
    <row r="26" spans="1:9" x14ac:dyDescent="0.25">
      <c r="A26" s="9" t="s">
        <v>14</v>
      </c>
      <c r="B26" s="10">
        <f t="shared" si="6"/>
        <v>0</v>
      </c>
      <c r="C26" s="10">
        <f t="shared" si="6"/>
        <v>0</v>
      </c>
      <c r="D26" s="10">
        <f t="shared" si="6"/>
        <v>0</v>
      </c>
      <c r="E26" s="10">
        <f t="shared" si="6"/>
        <v>0</v>
      </c>
      <c r="F26" s="10">
        <f t="shared" si="6"/>
        <v>0</v>
      </c>
      <c r="G26" s="10">
        <f t="shared" si="6"/>
        <v>0</v>
      </c>
      <c r="H26" s="10">
        <f t="shared" si="6"/>
        <v>0</v>
      </c>
      <c r="I26" s="12">
        <f t="shared" si="7"/>
        <v>0</v>
      </c>
    </row>
    <row r="27" spans="1:9" x14ac:dyDescent="0.25">
      <c r="A27" s="9" t="s">
        <v>15</v>
      </c>
      <c r="B27" s="10">
        <f t="shared" si="6"/>
        <v>6601043.4120000005</v>
      </c>
      <c r="C27" s="10">
        <f t="shared" si="6"/>
        <v>922357.14500000002</v>
      </c>
      <c r="D27" s="10">
        <f t="shared" si="6"/>
        <v>1732</v>
      </c>
      <c r="E27" s="10">
        <f t="shared" si="6"/>
        <v>7320</v>
      </c>
      <c r="F27" s="10">
        <f t="shared" si="6"/>
        <v>109818.12</v>
      </c>
      <c r="G27" s="10">
        <f t="shared" si="6"/>
        <v>0</v>
      </c>
      <c r="H27" s="10">
        <f t="shared" si="6"/>
        <v>0</v>
      </c>
      <c r="I27" s="12">
        <f t="shared" si="7"/>
        <v>7642270.6770000001</v>
      </c>
    </row>
    <row r="28" spans="1:9" x14ac:dyDescent="0.25">
      <c r="A28" s="9" t="s">
        <v>16</v>
      </c>
      <c r="B28" s="10">
        <f t="shared" si="6"/>
        <v>17571596.335999999</v>
      </c>
      <c r="C28" s="10">
        <f t="shared" si="6"/>
        <v>22119226.058000002</v>
      </c>
      <c r="D28" s="10">
        <f t="shared" si="6"/>
        <v>74517.141999999993</v>
      </c>
      <c r="E28" s="10">
        <f t="shared" si="6"/>
        <v>402589.23799999664</v>
      </c>
      <c r="F28" s="10">
        <f t="shared" si="6"/>
        <v>169651.99</v>
      </c>
      <c r="G28" s="10">
        <f t="shared" si="6"/>
        <v>0</v>
      </c>
      <c r="H28" s="10">
        <f t="shared" si="6"/>
        <v>0</v>
      </c>
      <c r="I28" s="12">
        <f t="shared" si="7"/>
        <v>40337580.763999999</v>
      </c>
    </row>
    <row r="29" spans="1:9" x14ac:dyDescent="0.25">
      <c r="A29" s="9" t="s">
        <v>17</v>
      </c>
      <c r="B29" s="10">
        <f t="shared" si="6"/>
        <v>0</v>
      </c>
      <c r="C29" s="10">
        <f t="shared" si="6"/>
        <v>0</v>
      </c>
      <c r="D29" s="10">
        <f t="shared" si="6"/>
        <v>0</v>
      </c>
      <c r="E29" s="10">
        <f t="shared" si="6"/>
        <v>0</v>
      </c>
      <c r="F29" s="10">
        <f t="shared" si="6"/>
        <v>0</v>
      </c>
      <c r="G29" s="10">
        <f t="shared" si="6"/>
        <v>0</v>
      </c>
      <c r="H29" s="10">
        <f t="shared" si="6"/>
        <v>0</v>
      </c>
      <c r="I29" s="12">
        <f t="shared" si="7"/>
        <v>0</v>
      </c>
    </row>
    <row r="30" spans="1:9" ht="28.5" x14ac:dyDescent="0.25">
      <c r="A30" s="7" t="s">
        <v>20</v>
      </c>
      <c r="B30" s="8">
        <f t="shared" ref="B30:H30" si="8">B31+B32+B33+B34+B35+B36</f>
        <v>19707151.468000002</v>
      </c>
      <c r="C30" s="8">
        <f t="shared" si="8"/>
        <v>19880555.057</v>
      </c>
      <c r="D30" s="8">
        <f t="shared" si="8"/>
        <v>71588.141999999993</v>
      </c>
      <c r="E30" s="8">
        <f t="shared" si="8"/>
        <v>383587.36599999666</v>
      </c>
      <c r="F30" s="8">
        <f t="shared" si="8"/>
        <v>264615.70999999996</v>
      </c>
      <c r="G30" s="8">
        <f t="shared" si="8"/>
        <v>0</v>
      </c>
      <c r="H30" s="8">
        <f t="shared" si="8"/>
        <v>0</v>
      </c>
      <c r="I30" s="8">
        <f>I31+I32+I33+I34+I35+I36</f>
        <v>40307497.743000001</v>
      </c>
    </row>
    <row r="31" spans="1:9" x14ac:dyDescent="0.25">
      <c r="A31" s="9" t="s">
        <v>12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2">
        <f t="shared" ref="I31:I36" si="9">SUM(B31:H31)</f>
        <v>0</v>
      </c>
    </row>
    <row r="32" spans="1:9" x14ac:dyDescent="0.25">
      <c r="A32" s="9" t="s">
        <v>13</v>
      </c>
      <c r="B32" s="10">
        <v>0</v>
      </c>
      <c r="C32" s="10">
        <v>0</v>
      </c>
      <c r="D32" s="10">
        <v>0</v>
      </c>
      <c r="E32" s="10">
        <v>29516</v>
      </c>
      <c r="F32" s="10">
        <v>0</v>
      </c>
      <c r="G32" s="10">
        <v>0</v>
      </c>
      <c r="H32" s="10">
        <v>0</v>
      </c>
      <c r="I32" s="12">
        <f t="shared" si="9"/>
        <v>29516</v>
      </c>
    </row>
    <row r="33" spans="1:9" x14ac:dyDescent="0.25">
      <c r="A33" s="9" t="s">
        <v>14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2">
        <f t="shared" si="9"/>
        <v>0</v>
      </c>
    </row>
    <row r="34" spans="1:9" x14ac:dyDescent="0.25">
      <c r="A34" s="9" t="s">
        <v>15</v>
      </c>
      <c r="B34" s="10">
        <v>4236828.2249999996</v>
      </c>
      <c r="C34" s="10">
        <v>727752.21499999997</v>
      </c>
      <c r="D34" s="10">
        <v>1732</v>
      </c>
      <c r="E34" s="10">
        <v>7320</v>
      </c>
      <c r="F34" s="10">
        <v>109818.12</v>
      </c>
      <c r="G34" s="10">
        <v>0</v>
      </c>
      <c r="H34" s="10">
        <v>0</v>
      </c>
      <c r="I34" s="12">
        <f t="shared" si="9"/>
        <v>5083450.5599999996</v>
      </c>
    </row>
    <row r="35" spans="1:9" x14ac:dyDescent="0.25">
      <c r="A35" s="9" t="s">
        <v>16</v>
      </c>
      <c r="B35" s="10">
        <v>15470323.243000001</v>
      </c>
      <c r="C35" s="10">
        <v>19152802.842</v>
      </c>
      <c r="D35" s="10">
        <v>69856.141999999993</v>
      </c>
      <c r="E35" s="10">
        <v>346751.36599999666</v>
      </c>
      <c r="F35" s="10">
        <v>154797.59</v>
      </c>
      <c r="G35" s="10">
        <v>0</v>
      </c>
      <c r="H35" s="10">
        <v>0</v>
      </c>
      <c r="I35" s="12">
        <f t="shared" si="9"/>
        <v>35194531.182999998</v>
      </c>
    </row>
    <row r="36" spans="1:9" x14ac:dyDescent="0.25">
      <c r="A36" s="9" t="s">
        <v>17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2">
        <f t="shared" si="9"/>
        <v>0</v>
      </c>
    </row>
    <row r="37" spans="1:9" ht="28.5" x14ac:dyDescent="0.25">
      <c r="A37" s="7" t="s">
        <v>21</v>
      </c>
      <c r="B37" s="8">
        <f t="shared" ref="B37:H37" si="10">B38+B39+B40+B41+B42+B43</f>
        <v>3802733.88</v>
      </c>
      <c r="C37" s="8">
        <f t="shared" si="10"/>
        <v>1001543.0759999999</v>
      </c>
      <c r="D37" s="8">
        <f t="shared" si="10"/>
        <v>2729</v>
      </c>
      <c r="E37" s="8">
        <f t="shared" si="10"/>
        <v>1157</v>
      </c>
      <c r="F37" s="8">
        <f t="shared" si="10"/>
        <v>14854.4</v>
      </c>
      <c r="G37" s="8">
        <f t="shared" si="10"/>
        <v>0</v>
      </c>
      <c r="H37" s="8">
        <f t="shared" si="10"/>
        <v>0</v>
      </c>
      <c r="I37" s="8">
        <f>I38+I39+I40+I41+I42+I43</f>
        <v>4823017.3560000006</v>
      </c>
    </row>
    <row r="38" spans="1:9" x14ac:dyDescent="0.25">
      <c r="A38" s="9" t="s">
        <v>12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2">
        <f t="shared" ref="I38:I43" si="11">SUM(B38:H38)</f>
        <v>0</v>
      </c>
    </row>
    <row r="39" spans="1:9" x14ac:dyDescent="0.25">
      <c r="A39" s="9" t="s">
        <v>13</v>
      </c>
      <c r="B39" s="10">
        <v>0</v>
      </c>
      <c r="C39" s="10">
        <v>0</v>
      </c>
      <c r="D39" s="10">
        <v>0</v>
      </c>
      <c r="E39" s="10">
        <v>162</v>
      </c>
      <c r="F39" s="10">
        <v>0</v>
      </c>
      <c r="G39" s="10">
        <v>0</v>
      </c>
      <c r="H39" s="10">
        <v>0</v>
      </c>
      <c r="I39" s="12">
        <f t="shared" si="11"/>
        <v>162</v>
      </c>
    </row>
    <row r="40" spans="1:9" x14ac:dyDescent="0.25">
      <c r="A40" s="9" t="s">
        <v>14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2">
        <f t="shared" si="11"/>
        <v>0</v>
      </c>
    </row>
    <row r="41" spans="1:9" x14ac:dyDescent="0.25">
      <c r="A41" s="9" t="s">
        <v>15</v>
      </c>
      <c r="B41" s="10">
        <v>2195745.787</v>
      </c>
      <c r="C41" s="10">
        <v>181773.93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2">
        <f t="shared" si="11"/>
        <v>2377519.7170000002</v>
      </c>
    </row>
    <row r="42" spans="1:9" x14ac:dyDescent="0.25">
      <c r="A42" s="9" t="s">
        <v>16</v>
      </c>
      <c r="B42" s="10">
        <v>1606988.0930000001</v>
      </c>
      <c r="C42" s="10">
        <v>819769.14599999995</v>
      </c>
      <c r="D42" s="10">
        <v>2729</v>
      </c>
      <c r="E42" s="10">
        <v>995</v>
      </c>
      <c r="F42" s="10">
        <v>14854.4</v>
      </c>
      <c r="G42" s="10">
        <v>0</v>
      </c>
      <c r="H42" s="10">
        <v>0</v>
      </c>
      <c r="I42" s="12">
        <f t="shared" si="11"/>
        <v>2445335.639</v>
      </c>
    </row>
    <row r="43" spans="1:9" x14ac:dyDescent="0.25">
      <c r="A43" s="9" t="s">
        <v>17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2">
        <f t="shared" si="11"/>
        <v>0</v>
      </c>
    </row>
    <row r="44" spans="1:9" ht="28.5" x14ac:dyDescent="0.25">
      <c r="A44" s="7" t="s">
        <v>22</v>
      </c>
      <c r="B44" s="8">
        <f t="shared" ref="B44:H44" si="12">B45+B46+B47+B48+B49+B50</f>
        <v>662754.4</v>
      </c>
      <c r="C44" s="8">
        <f t="shared" si="12"/>
        <v>2159485.0700000003</v>
      </c>
      <c r="D44" s="8">
        <f t="shared" si="12"/>
        <v>1932</v>
      </c>
      <c r="E44" s="8">
        <f t="shared" si="12"/>
        <v>54842.871999999974</v>
      </c>
      <c r="F44" s="8">
        <f t="shared" si="12"/>
        <v>0</v>
      </c>
      <c r="G44" s="8">
        <f t="shared" si="12"/>
        <v>0</v>
      </c>
      <c r="H44" s="8">
        <f t="shared" si="12"/>
        <v>0</v>
      </c>
      <c r="I44" s="8">
        <f>I45+I46+I47+I48+I49+I50</f>
        <v>2879014.3420000002</v>
      </c>
    </row>
    <row r="45" spans="1:9" x14ac:dyDescent="0.25">
      <c r="A45" s="9" t="s">
        <v>12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2">
        <f t="shared" ref="I45:I50" si="13">SUM(B45:H45)</f>
        <v>0</v>
      </c>
    </row>
    <row r="46" spans="1:9" x14ac:dyDescent="0.25">
      <c r="A46" s="9" t="s">
        <v>13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2">
        <f t="shared" si="13"/>
        <v>0</v>
      </c>
    </row>
    <row r="47" spans="1:9" x14ac:dyDescent="0.25">
      <c r="A47" s="9" t="s">
        <v>14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2">
        <f t="shared" si="13"/>
        <v>0</v>
      </c>
    </row>
    <row r="48" spans="1:9" x14ac:dyDescent="0.25">
      <c r="A48" s="9" t="s">
        <v>15</v>
      </c>
      <c r="B48" s="10">
        <v>168469.4</v>
      </c>
      <c r="C48" s="10">
        <v>12831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2">
        <f t="shared" si="13"/>
        <v>181300.4</v>
      </c>
    </row>
    <row r="49" spans="1:9" x14ac:dyDescent="0.25">
      <c r="A49" s="9" t="s">
        <v>16</v>
      </c>
      <c r="B49" s="10">
        <v>494285</v>
      </c>
      <c r="C49" s="10">
        <v>2146654.0700000003</v>
      </c>
      <c r="D49" s="10">
        <v>1932</v>
      </c>
      <c r="E49" s="10">
        <v>54842.871999999974</v>
      </c>
      <c r="F49" s="10">
        <v>0</v>
      </c>
      <c r="G49" s="10">
        <v>0</v>
      </c>
      <c r="H49" s="10">
        <v>0</v>
      </c>
      <c r="I49" s="12">
        <f t="shared" si="13"/>
        <v>2697713.9420000003</v>
      </c>
    </row>
    <row r="50" spans="1:9" x14ac:dyDescent="0.25">
      <c r="A50" s="9" t="s">
        <v>17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2">
        <f t="shared" si="13"/>
        <v>0</v>
      </c>
    </row>
    <row r="53" spans="1:9" x14ac:dyDescent="0.25">
      <c r="A53" s="29" t="s">
        <v>23</v>
      </c>
      <c r="B53" s="29"/>
      <c r="C53" s="29"/>
      <c r="D53" s="29"/>
      <c r="E53" s="29"/>
      <c r="F53" s="29"/>
      <c r="G53" s="29"/>
      <c r="H53" s="29"/>
      <c r="I53" s="1"/>
    </row>
    <row r="54" spans="1:9" ht="15.75" x14ac:dyDescent="0.25">
      <c r="A54" s="21" t="s">
        <v>26</v>
      </c>
      <c r="B54" s="21"/>
      <c r="C54" s="21"/>
      <c r="D54" s="21"/>
      <c r="E54" s="21"/>
      <c r="F54" s="21"/>
      <c r="G54" s="21"/>
      <c r="H54" s="21"/>
      <c r="I54" s="2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G56" s="20"/>
      <c r="H56" s="20" t="s">
        <v>24</v>
      </c>
      <c r="I56" s="3"/>
    </row>
    <row r="57" spans="1:9" x14ac:dyDescent="0.25">
      <c r="A57" s="22"/>
      <c r="B57" s="24" t="s">
        <v>2</v>
      </c>
      <c r="C57" s="25"/>
      <c r="D57" s="25"/>
      <c r="E57" s="25"/>
      <c r="F57" s="25"/>
      <c r="G57" s="26"/>
      <c r="H57" s="27" t="s">
        <v>3</v>
      </c>
    </row>
    <row r="58" spans="1:9" ht="45" x14ac:dyDescent="0.25">
      <c r="A58" s="23"/>
      <c r="B58" s="6" t="s">
        <v>4</v>
      </c>
      <c r="C58" s="6" t="s">
        <v>5</v>
      </c>
      <c r="D58" s="6" t="s">
        <v>6</v>
      </c>
      <c r="E58" s="6" t="s">
        <v>7</v>
      </c>
      <c r="F58" s="6" t="s">
        <v>9</v>
      </c>
      <c r="G58" s="6" t="s">
        <v>10</v>
      </c>
      <c r="H58" s="28"/>
      <c r="I58" s="13"/>
    </row>
    <row r="59" spans="1:9" ht="42.75" x14ac:dyDescent="0.25">
      <c r="A59" s="7" t="s">
        <v>18</v>
      </c>
      <c r="B59" s="8">
        <f>B60+B61+B62+B63+B64+B65</f>
        <v>7136.5159999999996</v>
      </c>
      <c r="C59" s="8">
        <f>C60+C61+C62+C63+C64+C65</f>
        <v>25212.569000000003</v>
      </c>
      <c r="D59" s="8">
        <f t="shared" ref="D59:E59" si="14">D60+D61+D62+D63+D64+D65</f>
        <v>32.460999999999999</v>
      </c>
      <c r="E59" s="8">
        <f t="shared" si="14"/>
        <v>16452.553999999996</v>
      </c>
      <c r="F59" s="8">
        <f>F60+F61+F62+F63+F64+F65</f>
        <v>6805.7220000000007</v>
      </c>
      <c r="G59" s="8">
        <f>G60+G61+G62+G63+G64+G65</f>
        <v>22</v>
      </c>
      <c r="H59" s="8">
        <f>H60+H61+H62+H63+H64+H65</f>
        <v>55661.822</v>
      </c>
      <c r="I59" s="14"/>
    </row>
    <row r="60" spans="1:9" x14ac:dyDescent="0.25">
      <c r="A60" s="9" t="s">
        <v>12</v>
      </c>
      <c r="B60" s="11">
        <v>0</v>
      </c>
      <c r="C60" s="11">
        <v>0</v>
      </c>
      <c r="D60" s="11">
        <v>0</v>
      </c>
      <c r="E60" s="11">
        <v>0</v>
      </c>
      <c r="F60" s="11">
        <v>6805.7220000000007</v>
      </c>
      <c r="G60" s="11">
        <v>0</v>
      </c>
      <c r="H60" s="12">
        <f>SUM(B60:G60)</f>
        <v>6805.7220000000007</v>
      </c>
    </row>
    <row r="61" spans="1:9" x14ac:dyDescent="0.25">
      <c r="A61" s="9" t="s">
        <v>13</v>
      </c>
      <c r="B61" s="11">
        <v>0</v>
      </c>
      <c r="C61" s="11">
        <v>540.36199999999997</v>
      </c>
      <c r="D61" s="11">
        <v>0</v>
      </c>
      <c r="E61" s="11">
        <v>13137.63</v>
      </c>
      <c r="F61" s="11">
        <v>0</v>
      </c>
      <c r="G61" s="11">
        <v>22</v>
      </c>
      <c r="H61" s="12">
        <f t="shared" ref="H61:H65" si="15">SUM(B61:G61)</f>
        <v>13699.991999999998</v>
      </c>
    </row>
    <row r="62" spans="1:9" x14ac:dyDescent="0.25">
      <c r="A62" s="9" t="s">
        <v>14</v>
      </c>
      <c r="B62" s="11">
        <v>1010.513</v>
      </c>
      <c r="C62" s="11">
        <v>5156.6419999999998</v>
      </c>
      <c r="D62" s="11">
        <v>0</v>
      </c>
      <c r="E62" s="11">
        <v>789.84799999999996</v>
      </c>
      <c r="F62" s="11">
        <v>0</v>
      </c>
      <c r="G62" s="11">
        <v>0</v>
      </c>
      <c r="H62" s="12">
        <f t="shared" si="15"/>
        <v>6957.0029999999997</v>
      </c>
    </row>
    <row r="63" spans="1:9" x14ac:dyDescent="0.25">
      <c r="A63" s="9" t="s">
        <v>15</v>
      </c>
      <c r="B63" s="11">
        <v>5900.5999999999995</v>
      </c>
      <c r="C63" s="11">
        <v>18118.323</v>
      </c>
      <c r="D63" s="11">
        <v>32.460999999999999</v>
      </c>
      <c r="E63" s="11">
        <v>2479.819</v>
      </c>
      <c r="F63" s="11">
        <v>0</v>
      </c>
      <c r="G63" s="11">
        <v>0</v>
      </c>
      <c r="H63" s="12">
        <f t="shared" si="15"/>
        <v>26531.202999999998</v>
      </c>
      <c r="I63" s="14"/>
    </row>
    <row r="64" spans="1:9" x14ac:dyDescent="0.25">
      <c r="A64" s="9" t="s">
        <v>16</v>
      </c>
      <c r="B64" s="11">
        <v>225.40299999999999</v>
      </c>
      <c r="C64" s="11">
        <v>1397.2420000000002</v>
      </c>
      <c r="D64" s="11">
        <v>0</v>
      </c>
      <c r="E64" s="11">
        <v>12.836</v>
      </c>
      <c r="F64" s="11">
        <v>0</v>
      </c>
      <c r="G64" s="11">
        <v>0</v>
      </c>
      <c r="H64" s="12">
        <f t="shared" si="15"/>
        <v>1635.4810000000002</v>
      </c>
    </row>
    <row r="65" spans="1:9" x14ac:dyDescent="0.25">
      <c r="A65" s="9" t="s">
        <v>17</v>
      </c>
      <c r="B65" s="11">
        <v>0</v>
      </c>
      <c r="C65" s="11">
        <v>0</v>
      </c>
      <c r="D65" s="11">
        <v>0</v>
      </c>
      <c r="E65" s="11">
        <v>32.420999999999999</v>
      </c>
      <c r="F65" s="11">
        <v>0</v>
      </c>
      <c r="G65" s="11">
        <v>0</v>
      </c>
      <c r="H65" s="12">
        <f t="shared" si="15"/>
        <v>32.420999999999999</v>
      </c>
      <c r="I65" s="15"/>
    </row>
    <row r="66" spans="1:9" x14ac:dyDescent="0.25">
      <c r="F66" s="16"/>
      <c r="G66" s="16"/>
      <c r="H66" s="16"/>
      <c r="I66" s="16"/>
    </row>
    <row r="67" spans="1:9" x14ac:dyDescent="0.25">
      <c r="I67" s="16"/>
    </row>
    <row r="68" spans="1:9" x14ac:dyDescent="0.25">
      <c r="B68" s="17"/>
      <c r="F68" s="18"/>
    </row>
  </sheetData>
  <mergeCells count="9">
    <mergeCell ref="A57:A58"/>
    <mergeCell ref="B57:G57"/>
    <mergeCell ref="H57:H58"/>
    <mergeCell ref="A3:H3"/>
    <mergeCell ref="A4:H4"/>
    <mergeCell ref="A7:A8"/>
    <mergeCell ref="I7:I8"/>
    <mergeCell ref="A53:H53"/>
    <mergeCell ref="A54:H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янв26</vt:lpstr>
      <vt:lpstr>фев26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Чумаков Алексей Анатольевич</dc:creator>
  <cp:lastModifiedBy>Чумаков Алексей Анатольевич</cp:lastModifiedBy>
  <dcterms:created xsi:type="dcterms:W3CDTF">2025-03-11T07:07:04Z</dcterms:created>
  <dcterms:modified xsi:type="dcterms:W3CDTF">2026-03-11T11:45:20Z</dcterms:modified>
</cp:coreProperties>
</file>