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60" yWindow="120" windowWidth="14355" windowHeight="5640"/>
  </bookViews>
  <sheets>
    <sheet name="Лист1" sheetId="1" r:id="rId1"/>
    <sheet name="Лист2" sheetId="2" r:id="rId2"/>
    <sheet name="Лист3" sheetId="3" r:id="rId3"/>
  </sheets>
  <definedNames>
    <definedName name="_xlnm.Print_Area" localSheetId="0">Лист1!$A$1:$L$522</definedName>
  </definedNames>
  <calcPr calcId="144525"/>
</workbook>
</file>

<file path=xl/calcChain.xml><?xml version="1.0" encoding="utf-8"?>
<calcChain xmlns="http://schemas.openxmlformats.org/spreadsheetml/2006/main">
  <c r="J418" i="1"/>
  <c r="I175"/>
  <c r="J175"/>
  <c r="K175"/>
  <c r="L175"/>
  <c r="I418" l="1"/>
  <c r="K418"/>
  <c r="L418"/>
  <c r="I419"/>
  <c r="J419"/>
  <c r="K419"/>
  <c r="L419"/>
  <c r="I420"/>
  <c r="J420"/>
  <c r="K420"/>
  <c r="L420"/>
  <c r="I421"/>
  <c r="J421"/>
  <c r="K421"/>
  <c r="L421"/>
  <c r="I422"/>
  <c r="J422"/>
  <c r="K422"/>
  <c r="L422"/>
  <c r="I423"/>
  <c r="J423"/>
  <c r="K423"/>
  <c r="L423"/>
  <c r="I424"/>
  <c r="J424"/>
  <c r="K424"/>
  <c r="L424"/>
  <c r="H417"/>
  <c r="H416"/>
  <c r="H415"/>
  <c r="H414"/>
  <c r="H413"/>
  <c r="H412"/>
  <c r="H411"/>
  <c r="I515" l="1"/>
  <c r="J515"/>
  <c r="K515"/>
  <c r="L515"/>
  <c r="I514"/>
  <c r="J514"/>
  <c r="K514"/>
  <c r="L514"/>
  <c r="I513"/>
  <c r="J513"/>
  <c r="K513"/>
  <c r="L513"/>
  <c r="I512"/>
  <c r="J512"/>
  <c r="K512"/>
  <c r="L512"/>
  <c r="I511"/>
  <c r="J511"/>
  <c r="K511"/>
  <c r="L511"/>
  <c r="I510"/>
  <c r="J510"/>
  <c r="K510"/>
  <c r="L510"/>
  <c r="I509"/>
  <c r="J509"/>
  <c r="K509"/>
  <c r="L509"/>
  <c r="H508"/>
  <c r="H507"/>
  <c r="H506"/>
  <c r="H505"/>
  <c r="H504"/>
  <c r="H503"/>
  <c r="H502"/>
  <c r="H495" l="1"/>
  <c r="H496"/>
  <c r="H497"/>
  <c r="H498"/>
  <c r="H499"/>
  <c r="H500"/>
  <c r="H501"/>
  <c r="H494"/>
  <c r="H493"/>
  <c r="H492"/>
  <c r="H491"/>
  <c r="H490"/>
  <c r="H489"/>
  <c r="H488"/>
  <c r="H481"/>
  <c r="H482"/>
  <c r="H483"/>
  <c r="H484"/>
  <c r="H485"/>
  <c r="H486"/>
  <c r="H487"/>
  <c r="H475"/>
  <c r="H476"/>
  <c r="H477"/>
  <c r="H478"/>
  <c r="H479"/>
  <c r="H480"/>
  <c r="H474"/>
  <c r="H513" l="1"/>
  <c r="H510"/>
  <c r="H515"/>
  <c r="H511"/>
  <c r="H514"/>
  <c r="H509"/>
  <c r="H512"/>
  <c r="I472"/>
  <c r="J472"/>
  <c r="K472"/>
  <c r="L472"/>
  <c r="I471"/>
  <c r="J471"/>
  <c r="K471"/>
  <c r="L471"/>
  <c r="I470"/>
  <c r="J470"/>
  <c r="K470"/>
  <c r="L470"/>
  <c r="I469"/>
  <c r="J469"/>
  <c r="K469"/>
  <c r="L469"/>
  <c r="I468"/>
  <c r="J468"/>
  <c r="K468"/>
  <c r="L468"/>
  <c r="I467"/>
  <c r="J467"/>
  <c r="K467"/>
  <c r="L467"/>
  <c r="L466"/>
  <c r="I466"/>
  <c r="J466"/>
  <c r="K466"/>
  <c r="I360" l="1"/>
  <c r="J360"/>
  <c r="K360"/>
  <c r="L360"/>
  <c r="I359"/>
  <c r="J359"/>
  <c r="K359"/>
  <c r="L359"/>
  <c r="I358"/>
  <c r="J358"/>
  <c r="K358"/>
  <c r="L358"/>
  <c r="I357"/>
  <c r="J357"/>
  <c r="K357"/>
  <c r="L357"/>
  <c r="I356"/>
  <c r="J356"/>
  <c r="K356"/>
  <c r="L356"/>
  <c r="I355"/>
  <c r="J355"/>
  <c r="K355"/>
  <c r="L355"/>
  <c r="L354"/>
  <c r="I354"/>
  <c r="J354"/>
  <c r="K354"/>
  <c r="I331"/>
  <c r="J331"/>
  <c r="K331"/>
  <c r="L331"/>
  <c r="I330"/>
  <c r="J330"/>
  <c r="K330"/>
  <c r="L330"/>
  <c r="I329"/>
  <c r="J329"/>
  <c r="K329"/>
  <c r="L329"/>
  <c r="I328"/>
  <c r="J328"/>
  <c r="K328"/>
  <c r="L328"/>
  <c r="I327"/>
  <c r="J327"/>
  <c r="K327"/>
  <c r="L327"/>
  <c r="I326"/>
  <c r="J326"/>
  <c r="K326"/>
  <c r="L326"/>
  <c r="I325"/>
  <c r="J325"/>
  <c r="K325"/>
  <c r="L325"/>
  <c r="I294"/>
  <c r="J294"/>
  <c r="K294"/>
  <c r="L294"/>
  <c r="I293"/>
  <c r="J293"/>
  <c r="K293"/>
  <c r="L293"/>
  <c r="I292"/>
  <c r="J292"/>
  <c r="K292"/>
  <c r="L292"/>
  <c r="I291"/>
  <c r="J291"/>
  <c r="K291"/>
  <c r="L291"/>
  <c r="I290"/>
  <c r="J290"/>
  <c r="K290"/>
  <c r="L290"/>
  <c r="I289"/>
  <c r="J289"/>
  <c r="K289"/>
  <c r="L289"/>
  <c r="I288"/>
  <c r="J288"/>
  <c r="K288"/>
  <c r="L288"/>
  <c r="I237" l="1"/>
  <c r="J237"/>
  <c r="K237"/>
  <c r="L237"/>
  <c r="I236"/>
  <c r="J236"/>
  <c r="K236"/>
  <c r="L236"/>
  <c r="I235"/>
  <c r="J235"/>
  <c r="K235"/>
  <c r="L235"/>
  <c r="I234"/>
  <c r="J234"/>
  <c r="K234"/>
  <c r="L234"/>
  <c r="I233"/>
  <c r="J233"/>
  <c r="K233"/>
  <c r="L233"/>
  <c r="I232"/>
  <c r="J232"/>
  <c r="K232"/>
  <c r="L232"/>
  <c r="I231"/>
  <c r="J231"/>
  <c r="K231"/>
  <c r="L231"/>
  <c r="I201"/>
  <c r="J201"/>
  <c r="K201"/>
  <c r="L201"/>
  <c r="I200"/>
  <c r="J200"/>
  <c r="K200"/>
  <c r="L200"/>
  <c r="I199"/>
  <c r="J199"/>
  <c r="K199"/>
  <c r="L199"/>
  <c r="I198"/>
  <c r="J198"/>
  <c r="K198"/>
  <c r="L198"/>
  <c r="I197"/>
  <c r="J197"/>
  <c r="K197"/>
  <c r="L197"/>
  <c r="I196"/>
  <c r="J196"/>
  <c r="K196"/>
  <c r="L196"/>
  <c r="I195"/>
  <c r="J195"/>
  <c r="K195"/>
  <c r="L195"/>
  <c r="I180"/>
  <c r="J180"/>
  <c r="K180"/>
  <c r="L180"/>
  <c r="I179"/>
  <c r="J179"/>
  <c r="K179"/>
  <c r="L179"/>
  <c r="I178"/>
  <c r="J178"/>
  <c r="K178"/>
  <c r="L178"/>
  <c r="I177"/>
  <c r="J177"/>
  <c r="K177"/>
  <c r="L177"/>
  <c r="I176"/>
  <c r="J176"/>
  <c r="K176"/>
  <c r="L176"/>
  <c r="I174"/>
  <c r="J174"/>
  <c r="K174"/>
  <c r="L174"/>
  <c r="I136"/>
  <c r="I363" s="1"/>
  <c r="J136"/>
  <c r="K136"/>
  <c r="L136"/>
  <c r="L363" s="1"/>
  <c r="I135"/>
  <c r="J135"/>
  <c r="K135"/>
  <c r="K362" s="1"/>
  <c r="L135"/>
  <c r="I134"/>
  <c r="J134"/>
  <c r="J361" s="1"/>
  <c r="K134"/>
  <c r="L134"/>
  <c r="L137"/>
  <c r="L364" s="1"/>
  <c r="L138"/>
  <c r="L139"/>
  <c r="L140"/>
  <c r="L367" s="1"/>
  <c r="L366" l="1"/>
  <c r="I361"/>
  <c r="L365"/>
  <c r="K361"/>
  <c r="L362"/>
  <c r="I362"/>
  <c r="J363"/>
  <c r="L361"/>
  <c r="J362"/>
  <c r="K363"/>
  <c r="I72"/>
  <c r="I518" s="1"/>
  <c r="J72"/>
  <c r="K72"/>
  <c r="K518" s="1"/>
  <c r="L72"/>
  <c r="L518" s="1"/>
  <c r="I71"/>
  <c r="I517" s="1"/>
  <c r="J71"/>
  <c r="J517" s="1"/>
  <c r="K71"/>
  <c r="K517" s="1"/>
  <c r="L71"/>
  <c r="L517" s="1"/>
  <c r="I70"/>
  <c r="I516" s="1"/>
  <c r="J70"/>
  <c r="J516" s="1"/>
  <c r="K70"/>
  <c r="K516" s="1"/>
  <c r="L70"/>
  <c r="L516" s="1"/>
  <c r="L74"/>
  <c r="L520" s="1"/>
  <c r="L75"/>
  <c r="L521" s="1"/>
  <c r="L76"/>
  <c r="L522" s="1"/>
  <c r="L73"/>
  <c r="L519" s="1"/>
  <c r="I73"/>
  <c r="J73"/>
  <c r="K73"/>
  <c r="I74"/>
  <c r="J74"/>
  <c r="K74"/>
  <c r="I75"/>
  <c r="J75"/>
  <c r="K75"/>
  <c r="I76"/>
  <c r="J76"/>
  <c r="K76"/>
  <c r="H34"/>
  <c r="H33"/>
  <c r="H32"/>
  <c r="H31"/>
  <c r="H30"/>
  <c r="H29"/>
  <c r="H28"/>
  <c r="H27"/>
  <c r="H26"/>
  <c r="H25"/>
  <c r="H24"/>
  <c r="H23"/>
  <c r="H22"/>
  <c r="H21"/>
  <c r="H20"/>
  <c r="H17"/>
  <c r="H16"/>
  <c r="H15"/>
  <c r="H18"/>
  <c r="H465"/>
  <c r="H464"/>
  <c r="H463"/>
  <c r="H462"/>
  <c r="H461"/>
  <c r="H460"/>
  <c r="H459"/>
  <c r="H457"/>
  <c r="H456"/>
  <c r="H455"/>
  <c r="H454"/>
  <c r="H453"/>
  <c r="H452"/>
  <c r="H451"/>
  <c r="H449"/>
  <c r="H448"/>
  <c r="H447"/>
  <c r="H446"/>
  <c r="H445"/>
  <c r="H444"/>
  <c r="H443"/>
  <c r="H441"/>
  <c r="H440"/>
  <c r="H439"/>
  <c r="H438"/>
  <c r="H437"/>
  <c r="H436"/>
  <c r="H435"/>
  <c r="H433"/>
  <c r="H432"/>
  <c r="H431"/>
  <c r="H430"/>
  <c r="H429"/>
  <c r="H428"/>
  <c r="H427"/>
  <c r="H410"/>
  <c r="H409"/>
  <c r="H408"/>
  <c r="H407"/>
  <c r="H406"/>
  <c r="H405"/>
  <c r="H404"/>
  <c r="H403"/>
  <c r="H402"/>
  <c r="H401"/>
  <c r="H400"/>
  <c r="H399"/>
  <c r="H398"/>
  <c r="H397"/>
  <c r="H396"/>
  <c r="H395"/>
  <c r="H394"/>
  <c r="H393"/>
  <c r="H392"/>
  <c r="H391"/>
  <c r="H390"/>
  <c r="H389"/>
  <c r="H388"/>
  <c r="H387"/>
  <c r="H386"/>
  <c r="H385"/>
  <c r="H370"/>
  <c r="H371"/>
  <c r="H372"/>
  <c r="H373"/>
  <c r="H374"/>
  <c r="H375"/>
  <c r="H376"/>
  <c r="H377"/>
  <c r="H378"/>
  <c r="H379"/>
  <c r="H380"/>
  <c r="H381"/>
  <c r="H382"/>
  <c r="H383"/>
  <c r="H384"/>
  <c r="H369"/>
  <c r="H353"/>
  <c r="H352"/>
  <c r="H351"/>
  <c r="H350"/>
  <c r="H349"/>
  <c r="H348"/>
  <c r="H347"/>
  <c r="H346"/>
  <c r="H345"/>
  <c r="H344"/>
  <c r="H343"/>
  <c r="H342"/>
  <c r="H341"/>
  <c r="H340"/>
  <c r="H339"/>
  <c r="H338"/>
  <c r="H337"/>
  <c r="H336"/>
  <c r="H335"/>
  <c r="H334"/>
  <c r="H333"/>
  <c r="H324"/>
  <c r="H323"/>
  <c r="H322"/>
  <c r="H321"/>
  <c r="H320"/>
  <c r="H319"/>
  <c r="H318"/>
  <c r="H317"/>
  <c r="H316"/>
  <c r="H315"/>
  <c r="H314"/>
  <c r="H313"/>
  <c r="H312"/>
  <c r="H311"/>
  <c r="H309"/>
  <c r="H308"/>
  <c r="H307"/>
  <c r="H306"/>
  <c r="H305"/>
  <c r="H304"/>
  <c r="H303"/>
  <c r="H297"/>
  <c r="H298"/>
  <c r="H299"/>
  <c r="H300"/>
  <c r="H301"/>
  <c r="H302"/>
  <c r="H296"/>
  <c r="H287"/>
  <c r="H286"/>
  <c r="H285"/>
  <c r="H284"/>
  <c r="H283"/>
  <c r="H282"/>
  <c r="H281"/>
  <c r="J518" l="1"/>
  <c r="H423"/>
  <c r="H420"/>
  <c r="H468"/>
  <c r="H471"/>
  <c r="H422"/>
  <c r="H419"/>
  <c r="H424"/>
  <c r="H421"/>
  <c r="H418"/>
  <c r="H466"/>
  <c r="H469"/>
  <c r="H467"/>
  <c r="H470"/>
  <c r="H472"/>
  <c r="H329"/>
  <c r="H326"/>
  <c r="H356"/>
  <c r="H359"/>
  <c r="H72"/>
  <c r="H73"/>
  <c r="H75"/>
  <c r="H76"/>
  <c r="H331"/>
  <c r="H325"/>
  <c r="H330"/>
  <c r="H327"/>
  <c r="H355"/>
  <c r="H358"/>
  <c r="H328"/>
  <c r="H354"/>
  <c r="H357"/>
  <c r="H360"/>
  <c r="H71"/>
  <c r="H74"/>
  <c r="H70"/>
  <c r="H280"/>
  <c r="H279"/>
  <c r="H278"/>
  <c r="H277"/>
  <c r="H276"/>
  <c r="H240"/>
  <c r="H239"/>
  <c r="H217"/>
  <c r="H218"/>
  <c r="H219"/>
  <c r="H220"/>
  <c r="H221"/>
  <c r="H222"/>
  <c r="H223"/>
  <c r="H194"/>
  <c r="H193"/>
  <c r="H192"/>
  <c r="H191"/>
  <c r="H190"/>
  <c r="H189"/>
  <c r="H200" l="1"/>
  <c r="H199"/>
  <c r="H201"/>
  <c r="H186"/>
  <c r="H185"/>
  <c r="H152"/>
  <c r="H155"/>
  <c r="H154"/>
  <c r="H159"/>
  <c r="H160"/>
  <c r="H164"/>
  <c r="H163"/>
  <c r="H167"/>
  <c r="H166"/>
  <c r="H173"/>
  <c r="H172"/>
  <c r="H197" l="1"/>
  <c r="I140"/>
  <c r="I367" s="1"/>
  <c r="I522" s="1"/>
  <c r="J140"/>
  <c r="J367" s="1"/>
  <c r="J522" s="1"/>
  <c r="K140"/>
  <c r="K367" s="1"/>
  <c r="K522" s="1"/>
  <c r="I139"/>
  <c r="I366" s="1"/>
  <c r="I521" s="1"/>
  <c r="J139"/>
  <c r="J366" s="1"/>
  <c r="J521" s="1"/>
  <c r="K139"/>
  <c r="K366" s="1"/>
  <c r="K521" s="1"/>
  <c r="I138"/>
  <c r="I365" s="1"/>
  <c r="I520" s="1"/>
  <c r="J138"/>
  <c r="J365" s="1"/>
  <c r="J520" s="1"/>
  <c r="K138"/>
  <c r="K365" s="1"/>
  <c r="K520" s="1"/>
  <c r="I137"/>
  <c r="I364" s="1"/>
  <c r="I519" s="1"/>
  <c r="J137"/>
  <c r="J364" s="1"/>
  <c r="J519" s="1"/>
  <c r="K137"/>
  <c r="K364" s="1"/>
  <c r="K519" s="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42"/>
  <c r="H143"/>
  <c r="H175" s="1"/>
  <c r="H144"/>
  <c r="H145"/>
  <c r="H146"/>
  <c r="H178" s="1"/>
  <c r="H147"/>
  <c r="H148"/>
  <c r="H180" s="1"/>
  <c r="H149"/>
  <c r="H150"/>
  <c r="H151"/>
  <c r="H156"/>
  <c r="H157"/>
  <c r="H161"/>
  <c r="H169"/>
  <c r="H170"/>
  <c r="H182"/>
  <c r="H195" s="1"/>
  <c r="H183"/>
  <c r="H184"/>
  <c r="H187"/>
  <c r="H188"/>
  <c r="H203"/>
  <c r="H204"/>
  <c r="H205"/>
  <c r="H206"/>
  <c r="H207"/>
  <c r="H208"/>
  <c r="H209"/>
  <c r="H210"/>
  <c r="H211"/>
  <c r="H212"/>
  <c r="H213"/>
  <c r="H214"/>
  <c r="H215"/>
  <c r="H216"/>
  <c r="H224"/>
  <c r="H225"/>
  <c r="H226"/>
  <c r="H227"/>
  <c r="H228"/>
  <c r="H229"/>
  <c r="H230"/>
  <c r="H241"/>
  <c r="H242"/>
  <c r="H243"/>
  <c r="H244"/>
  <c r="H245"/>
  <c r="H246"/>
  <c r="H247"/>
  <c r="H248"/>
  <c r="H249"/>
  <c r="H250"/>
  <c r="H251"/>
  <c r="H252"/>
  <c r="H253"/>
  <c r="H254"/>
  <c r="H255"/>
  <c r="H256"/>
  <c r="H257"/>
  <c r="H258"/>
  <c r="H259"/>
  <c r="H260"/>
  <c r="H261"/>
  <c r="H262"/>
  <c r="H263"/>
  <c r="H264"/>
  <c r="H265"/>
  <c r="H266"/>
  <c r="H267"/>
  <c r="H268"/>
  <c r="H269"/>
  <c r="H270"/>
  <c r="H271"/>
  <c r="H272"/>
  <c r="H273"/>
  <c r="H274"/>
  <c r="H275"/>
  <c r="H86"/>
  <c r="H87"/>
  <c r="H88"/>
  <c r="H89"/>
  <c r="H90"/>
  <c r="H91"/>
  <c r="H85"/>
  <c r="B12"/>
  <c r="C12" s="1"/>
  <c r="D12" s="1"/>
  <c r="E12" s="1"/>
  <c r="F12" s="1"/>
  <c r="G12" s="1"/>
  <c r="H12" s="1"/>
  <c r="I12" s="1"/>
  <c r="J12" s="1"/>
  <c r="K12" s="1"/>
  <c r="L12" s="1"/>
  <c r="H135" l="1"/>
  <c r="H196"/>
  <c r="H176"/>
  <c r="H137"/>
  <c r="H198"/>
  <c r="H136"/>
  <c r="H288"/>
  <c r="H292"/>
  <c r="H294"/>
  <c r="H291"/>
  <c r="H289"/>
  <c r="H293"/>
  <c r="H290"/>
  <c r="H237"/>
  <c r="H234"/>
  <c r="H231"/>
  <c r="H179"/>
  <c r="H236"/>
  <c r="H233"/>
  <c r="H235"/>
  <c r="H232"/>
  <c r="H177"/>
  <c r="H174"/>
  <c r="H134"/>
  <c r="H140"/>
  <c r="H139"/>
  <c r="H138"/>
  <c r="H365" l="1"/>
  <c r="H520" s="1"/>
  <c r="H361"/>
  <c r="H516" s="1"/>
  <c r="H363"/>
  <c r="H518" s="1"/>
  <c r="H366"/>
  <c r="H521" s="1"/>
  <c r="H367"/>
  <c r="H522" s="1"/>
  <c r="H364"/>
  <c r="H519" s="1"/>
  <c r="H362"/>
  <c r="H517" s="1"/>
</calcChain>
</file>

<file path=xl/sharedStrings.xml><?xml version="1.0" encoding="utf-8"?>
<sst xmlns="http://schemas.openxmlformats.org/spreadsheetml/2006/main" count="334" uniqueCount="199">
  <si>
    <t>Приложение №2</t>
  </si>
  <si>
    <t>к  муниципальной программе  Мордовского района</t>
  </si>
  <si>
    <t>«Развитие образования на 2014-2020 годы»</t>
  </si>
  <si>
    <t>ПЕРЕЧЕНЬ</t>
  </si>
  <si>
    <t>мероприятий муниципальной  программы Мордовского района «Развитие образования   на 2014-2020 годы»</t>
  </si>
  <si>
    <t xml:space="preserve">№
п/п
</t>
  </si>
  <si>
    <t>Наименование подпрограммы, основного мероприятия, мероприятия</t>
  </si>
  <si>
    <t>Ответственный исполнитель, соисполнители</t>
  </si>
  <si>
    <t>Ожидаемые  непосредственные результаты</t>
  </si>
  <si>
    <t>наименование</t>
  </si>
  <si>
    <t>Единица измерения</t>
  </si>
  <si>
    <t>Значение (по годам реализации мероприятия)</t>
  </si>
  <si>
    <t>Объемы финансирования, тыс. рублей, в том числе</t>
  </si>
  <si>
    <t xml:space="preserve">по годам, всего </t>
  </si>
  <si>
    <t>федеральный бюджет</t>
  </si>
  <si>
    <t>областной бюджет</t>
  </si>
  <si>
    <t>местный бюджет</t>
  </si>
  <si>
    <t>внебюджетные средства</t>
  </si>
  <si>
    <t>Оборудование игровых площадок, проведение текущих ремонтов</t>
  </si>
  <si>
    <t xml:space="preserve">Отдел образования администрации района,
муниципальное казенное учреждение «Централизованная бухгалтерия»
</t>
  </si>
  <si>
    <t>Обеспечение условий для получения гражданами общедоступного  и бесплатного общего образования, для устойчивого   развития инновационных процессов в дошкольных образовательных учреждениях.</t>
  </si>
  <si>
    <t>Тыс. чел</t>
  </si>
  <si>
    <t>Приобретение оборудования и мебели</t>
  </si>
  <si>
    <t>МБДОУ «Детский сад №1 «Золотой ключик»</t>
  </si>
  <si>
    <t>МБДОУ Детский сад «Солнышко»</t>
  </si>
  <si>
    <t>Строительство здания Малолавровского детского сада (софинансирование)</t>
  </si>
  <si>
    <t>Кужновский филиал  МБОУ «Оборонинская сош»</t>
  </si>
  <si>
    <t>Ивановский филиал МБОУ «Новопокровская сош»</t>
  </si>
  <si>
    <t>Плоскинский филиал МБОУ «Новопокровская сош»</t>
  </si>
  <si>
    <t>муниципальное казенное учреждение «Централизованная бухгалтерия»</t>
  </si>
  <si>
    <t>Количество воспитанников из многодетных семей, получающих скидку по оплате за присмотр и уход за детьми в образовательных учреждениях, реализующих образовательную программу дошкольного образования</t>
  </si>
  <si>
    <t>Чел.</t>
  </si>
  <si>
    <t>Внедренные новые инструменты оценки и стимулирования качества работы работников дошкольного образования. Численность лучших воспитателей, получающих ежегодное денежное поощрение</t>
  </si>
  <si>
    <t>Отдел образования администрации района,муниципальное казенное учреждение «Централизованная бухгалтерия»</t>
  </si>
  <si>
    <t>Внедренные новые инструменты привлечения в систему дошкольного образования молодых специалистов. Численность молодых специалистов получающих ежемесячную выплату</t>
  </si>
  <si>
    <t>Доля обучающихся муниципальных дошкольных образовательных учреждений, финансируемых по нормативу</t>
  </si>
  <si>
    <t>Проценты</t>
  </si>
  <si>
    <t>Оказанные муниципальные услуги соответствующего качества. Численность получателей муниципальных услуг соответствующего качества</t>
  </si>
  <si>
    <t>Доля обучающихся муниципальных общеобразовательных учреждений, финансируемых по нормативу</t>
  </si>
  <si>
    <t>Отдел образования администрации района, муниципальное казенное учреждение «Централизованная бухгалтерия»</t>
  </si>
  <si>
    <t>Количество обучающихся муниципальных общеобразовательных учреждений, достигших 18-летноего возраста, получающих ежемесячные денежные средства</t>
  </si>
  <si>
    <t>Функционирующая система поддержки педагогических работников учреждений общего образования, направленная на обновление кадрового состава педагогов общеобразовательных учреждений. Количество молодых специалистов, получающих выплаты</t>
  </si>
  <si>
    <t>Функционирующая система поддержки обучающихся из многодетных семей. Количество обучающихся которым назначаются выплаты</t>
  </si>
  <si>
    <t xml:space="preserve"> Численность обучающих получающих горячее питание в муниципальных общеобразовательных  учреждениях</t>
  </si>
  <si>
    <t>Оказанные муниципальные услуги соответствующего качества</t>
  </si>
  <si>
    <t>Оказанные муниципальные услуги соответствующего качества. Численность получателей муниципальной услуги соответствующего качества</t>
  </si>
  <si>
    <t xml:space="preserve">Отдел образования администрации района,
муниципальное казенное учреждение «Централизованная бухгалтерия»
  общеобразовательные учреждения
</t>
  </si>
  <si>
    <t>Обеспечение условий организации образовательного процесса, соответствующих современным  требованиям, создание условий для занятий физической культурой и спортом, увеличение доли детей, имеющих первую и вторую группы здоровья</t>
  </si>
  <si>
    <t>Отдел образования администрации района, муниципальное казенное учреждение «Централизованная бухгалтерия», МБОУ «Оборонинская сош»</t>
  </si>
  <si>
    <t>МБОУ ДОД «Районный Дом детского творчества»</t>
  </si>
  <si>
    <t>МБОУ ДОД «Детская юношеская спортивная школа»</t>
  </si>
  <si>
    <t>Количество учащихся, приходящихся на один компьютер</t>
  </si>
  <si>
    <t>МБОУ « Новопокровская сош» с филиалами</t>
  </si>
  <si>
    <t>МБОУ «Оборонинская сош» с филиалами</t>
  </si>
  <si>
    <t>Отдел образования администрации района , общеобразовательные учреждения</t>
  </si>
  <si>
    <t>Доля выпускников 9-11 классов, прошедших государственную (итоговую) аттестацию от общего количества обучающихся</t>
  </si>
  <si>
    <t xml:space="preserve">муниципальное казенное учреждение «Информационно-методический центр»,
муниципальное бюджетное учреждение
«Оборонинскаяя средняя общеобразовательная школа»,
муниципальное бюджетное учреждение «Новопокровская средняя общеобразовательная школа»
</t>
  </si>
  <si>
    <t>Комплексная система выявления и поддержки одаренных и высокомотивированных учащихся. Доля учащихся, участвующих в региональных творческих конкурсах. Конференциях, соревнованиях</t>
  </si>
  <si>
    <t>муниципальное казенное учреждение «Информационно-методический центр», муниципальные бюджетные общеобразовательные учреждения</t>
  </si>
  <si>
    <t>муниципальное казенное учреждение «Информационно-методический центр»</t>
  </si>
  <si>
    <t>Количество ежегодно проводимых мониторингов учебных  и внеучебных достижений обучающихся и исследований</t>
  </si>
  <si>
    <t>Ед.</t>
  </si>
  <si>
    <t>Функционирующая система выявления талантливых педагогов, распространения передового педагогического опыта</t>
  </si>
  <si>
    <t>Функционирующая система поддержки молодых педагогических работников</t>
  </si>
  <si>
    <t>Функционирующие механизмы стимулирования высокого качества работы и профессионального развития педагогов. Доля педагогов, принявших участие в областных и районных массовых мероприятиях</t>
  </si>
  <si>
    <t>Функционирующая система поддержки педагогических работников образовательных учреждений системы общего образования. Количество учителей, ежегодно  получающих выплаты</t>
  </si>
  <si>
    <t>Функционирующая система поддержки педагогических работников учреждений общего образования, направленная на обновление кадрового состава педагогов общеобразовательных учреждений</t>
  </si>
  <si>
    <t>Условия для обеспечения школьников района полноценным, сбалансированным качественным питанием. Охват обучающихся муниципальных общеобразовательных учреждений горячим питанием</t>
  </si>
  <si>
    <t>МБОУ «Новопокровская сош»</t>
  </si>
  <si>
    <t>МБОУ "Оборонинская сош"</t>
  </si>
  <si>
    <t>Муниципальное казенное учреждение «Информационно-методический центр»</t>
  </si>
  <si>
    <t xml:space="preserve">Функционирующая система выявления и поддержки одаренных высокомотивированных обучающихся   и воспитанников  </t>
  </si>
  <si>
    <t>Учреждения дополнительного образования детей</t>
  </si>
  <si>
    <t>Поддержка и популиризация семейных форм устройства  детей, оставшихся без попечения родителей.</t>
  </si>
  <si>
    <t>Отдел образования администрации района, муниципальные бюджетные образовательные учреждения района</t>
  </si>
  <si>
    <t>Функционирующая система раннего выявления и организация обучения детей с ограниченными возможностями здоровья</t>
  </si>
  <si>
    <t>Отдел образования администрации района, муниципальные бюджетные дошкольные  образовательные учреждения района</t>
  </si>
  <si>
    <t>Функционирующая система раннего выявления и помощи детям, имеющим речевые нарушения</t>
  </si>
  <si>
    <t>Отдел образования администрации района, муниципальные бюджетные   образовательные учреждения района</t>
  </si>
  <si>
    <t>Функционирующая система консультирования родителей по  проблемным вопросам воспитания и обучения детей</t>
  </si>
  <si>
    <t>Отдел образования администрации района</t>
  </si>
  <si>
    <t>Функционирующая система оказания материальной помощи детям, находящимся в сложной жизненной ситуации</t>
  </si>
  <si>
    <t>Функционирующая система улучшения здоровья обучающихся, создание условия для  полноценного отдыха детей различных социальных групп</t>
  </si>
  <si>
    <t>Организация мероприятий с целью пропаганды противопожарной безопасности: конкурсы рисунков, соревнований по пожарно-прикладному спорту</t>
  </si>
  <si>
    <t>Снижение случаев травматизма, недопущение гибели людей в муниципальных образовательных учреждениях района.</t>
  </si>
  <si>
    <t>1. Обеспечение комплексной безопасности образовательного учреждения</t>
  </si>
  <si>
    <t>Противопожарная безопасность</t>
  </si>
  <si>
    <t>Материально- техническое обеспечение пожарной безопасности муниципальных бюджетных образовательных учреждений (оснащение пожарной сигнализацией, пропитка огнезащитным составом, проведение замера сопротивления изоляции, перезарядка огнетушителей, техническое обслуживание пожарной сигнализации, проекты на пожарную сигнализацию,  прямая телефонная связь, техническое обслуживание системы вывода сигнала на пульт в пожарную часть,   проведение проверки технического состояния дымовых и вентиляционных каналов)</t>
  </si>
  <si>
    <t>Антитеррористическая безопасность</t>
  </si>
  <si>
    <t>Материально- техническое обеспечение антитеррористической безопасности муниципальных бюджетных образовательных учреждений (оснащение тревожными средствами оповещения, оплата услуг вневедомственной охраны)</t>
  </si>
  <si>
    <t>Oграждение забором:</t>
  </si>
  <si>
    <t>Большеданиловский филиал МБОУ «Оборонинская сош»</t>
  </si>
  <si>
    <t>Шульгинский филиал МБОУ«Новопокровская сош»</t>
  </si>
  <si>
    <t>Черняевский филиал МБОУ «Оборонинская сош»</t>
  </si>
  <si>
    <t>Строительство «Новопокровского детского сада»</t>
  </si>
  <si>
    <t xml:space="preserve">Отдел образования администрации района, муниципальное казенное учреждение «Централизованная бухгалтерия»
</t>
  </si>
  <si>
    <t>Отдел образования администрации района, муниципальное казенное учреждение «Централизованная бухгалтерия» общеобразовательные учреждения</t>
  </si>
  <si>
    <r>
      <t xml:space="preserve">Обеспечение условий для получения гражданами общедоступного  и бесплатного общего образования, для  устойчивого развития инновационных процессов в </t>
    </r>
    <r>
      <rPr>
        <sz val="10"/>
        <color rgb="FF000000"/>
        <rFont val="Times New Roman"/>
        <family val="1"/>
        <charset val="204"/>
      </rPr>
      <t>образовательных учреждениях</t>
    </r>
  </si>
  <si>
    <t>Отдел образования администрации района, муниципальное казенное учреждение «Централизованная бухгалтерия», общеобразовательные учреждения</t>
  </si>
  <si>
    <t>Отдел образования администрации района, муниципальное казенное учреждение «Информационно-методический центр», муниципальные  бюджетные общеобразовательные учреждения района</t>
  </si>
  <si>
    <t xml:space="preserve">Отдел образования администрации района, муниципальное казенное учреждение «Информационно-методический центр», муниципальные  бюджетные общеобразовательные учреждения района
</t>
  </si>
  <si>
    <t>Отдел образования администрации района, муниципальные бюджетные общеобразовательные учреждения района</t>
  </si>
  <si>
    <t>Отдел образования администрации района, муниципальное казенное учреждение «Информационно-методический центр»</t>
  </si>
  <si>
    <t xml:space="preserve">муниципальное казенное учреждение «Централизованная бухгалтерия», муниципальные  бюджетные общеобразовательные учреждения района </t>
  </si>
  <si>
    <t xml:space="preserve">Учреждения дополнительного образования детей, общеобразовательные учреждения, муниципальное казенное учреждение «ИМЦ» </t>
  </si>
  <si>
    <t>1.1</t>
  </si>
  <si>
    <t>1.2</t>
  </si>
  <si>
    <t>Отдел образования администрации района, муниципальное казенное учреждение «Централизованная бухгалтерия», образовательные учреждения</t>
  </si>
  <si>
    <t>Обеспечение современных и безопасных условий организации образовательного процесса в образовательных учреждениях. Уровень противопожарной безопасности  муниципальных бюджетных образовательных учреждений</t>
  </si>
  <si>
    <t>1.3</t>
  </si>
  <si>
    <t>Обеспечение современных и безопасных условий организации образовательного процесса в образовательных учреждениях. Уровень антитеррористической безопасности  муниципальных бюджетных образовательных учреждений</t>
  </si>
  <si>
    <t>1.4</t>
  </si>
  <si>
    <t>1.5</t>
  </si>
  <si>
    <t>Итого по Подпрограмме</t>
  </si>
  <si>
    <t>1.Подпрограмма «Развитие дошкольного образования»</t>
  </si>
  <si>
    <t>1</t>
  </si>
  <si>
    <t>2</t>
  </si>
  <si>
    <t>3</t>
  </si>
  <si>
    <t>1.1 Проведение капитального ремонта (софинансирование):</t>
  </si>
  <si>
    <t>1.1.1. Открытие групп полного дня на базе общеобразовательных учреждений (софинансирование):</t>
  </si>
  <si>
    <t>1.1.2. Оборудование игровых площадок, проведение текущих ремонтов</t>
  </si>
  <si>
    <t xml:space="preserve">1.2. Обеспечение мер социальной поддержки многодетных семей в части предоставления скидки по оплате за присмотр и уход за детьми в образовательных организациях, реализующих образовательную программу дошкольного образования </t>
  </si>
  <si>
    <t>1.3. Денежное поощрение лучшим воспитателям (включая старших) муниципальных образовательных учреждений, реализующих основную образовательную программу дошкольного образования</t>
  </si>
  <si>
    <t>1.4.Ежемесячная выплата стимулирующего характера молодым специалистам из числа педагогических работников муниципальных образовательных учреждений, реализующих общеобразовательную программу из числа дошкольного образования</t>
  </si>
  <si>
    <t xml:space="preserve">1.5. 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t>
  </si>
  <si>
    <t>1.6. Обеспечение деятельности учреждений дошкольного образования в рамках подпрограммы "Развитие дошкольного образования" муниципальной программы Мордовского района "Развитие образования на 2014-2020 годы"</t>
  </si>
  <si>
    <t>2. Подпрограмма «Развитие общего и дополнительного образования»</t>
  </si>
  <si>
    <t>2.1. Расходы на оплату труда педагогических работников муниципальных общеобразовательных учреждений</t>
  </si>
  <si>
    <t>2.1.2. Прочие расходы, связанные с обеспечением учебного процесса в муниципальных общеобразовательных учреждениях</t>
  </si>
  <si>
    <t>2.1.3. Расходы на выплату ежемесячных денежных средств лицам из числа детей-сирот и детей, оставшихся без попечения родителей, обучающимся в общеобразовательных организациях</t>
  </si>
  <si>
    <t>2.1.4. Ежемесячные выплаты стимулирующего характера молодым специалистам муниципальных общеобразовательных учреждений</t>
  </si>
  <si>
    <t>2.1.5. Обеспечение мер социальной поддержки многодетных семей в части предоставления бесплатного питания в муниципальных общеобразовательных учреждениях</t>
  </si>
  <si>
    <t>2.1.6. Обеспечение питанием обучающихся муниципальных общеобразовательных учреждений</t>
  </si>
  <si>
    <t xml:space="preserve">2.1.7. Субсидии бюджетным учреждениям на реализацию подпрограммы "Развитие общего и дополнительного образования" </t>
  </si>
  <si>
    <t>2.1.8. Субсидии бюджетным учреждениям на реализацию подпрограммы "Развитие общего и дополнительного образования"</t>
  </si>
  <si>
    <t>2.2. Строительство, реконструкция, ремонт зданий и сооружений</t>
  </si>
  <si>
    <t xml:space="preserve">2.2.1. Строительство и реконструкция здания  МБОУ «Оборонинская сош» (софинансирование проекта) </t>
  </si>
  <si>
    <t>2.2.2. Реконструкция спортивного зала Ивановского филиала МБОУ «Новопокровская сош» (софинансирование)</t>
  </si>
  <si>
    <t>2.2.3.Ремонт туалетов Степновский филиал МБОУ "Новопокровская сош"</t>
  </si>
  <si>
    <t>2.2.4. Ремонт спортивного зала МБОУ « Новопокровская сош</t>
  </si>
  <si>
    <t>2.2.6.  Ремонт коридоров и замена входного блока Ленинский филиал МБОУ «Новопокровская сош»</t>
  </si>
  <si>
    <t xml:space="preserve">2.2.7.  Совершенствование материальной базы учреждений дополнительного образования
</t>
  </si>
  <si>
    <t>2.2.8. Ремонт коридоров «Сосновский филиал МБОУ «Новопокровская сош»</t>
  </si>
  <si>
    <t>2.2.9. Ремонт крыши  Шульгинский филиал МБОУ«Новопокровская сош» ( софинансирование)</t>
  </si>
  <si>
    <t>2.2.10. Совершенствование метариальной базы учреждений дополнительного образования</t>
  </si>
  <si>
    <t>2.2.11. Ремонт крыши Кужновский филиал МБОУ «Оборонинская сош»</t>
  </si>
  <si>
    <t>2.2.12.  Совершенствование метариальной базы учреждений дополнительного образования</t>
  </si>
  <si>
    <t>2.2.13. Совершенствование метариальной базы учреждений дополнительного образования</t>
  </si>
  <si>
    <t>2.2.14. Совершенствование метариальной базы учреждений дополнительного образования</t>
  </si>
  <si>
    <t>2.2.15. Совершенствование метариальной базы учреждений дополнительного образования</t>
  </si>
  <si>
    <t>2.3. Информатизация образовательного процесса</t>
  </si>
  <si>
    <t>2.3.1. Обеспечение учреждений системы общего образования района компьютерной техникой, оборудованием, средствами коммуникации, лицензионными и сертифицированными программными продуктами:</t>
  </si>
  <si>
    <t>2.4. Совершенствование структуры и содержания общего образования</t>
  </si>
  <si>
    <t>2.4.1. Создание условий для развития системы оценки качества общего образования (организация и проведение государственной (итоговой) аттестации выпускников 9,11(12) классов  муниципальных бюджетных аккредитованных образовательных учреждений, в т.ч. В форме ЕГЭ и других формах</t>
  </si>
  <si>
    <t>2.4.2. Обеспечение условий для  участия   в региональных предметных олимпиадах, творческих конкурсах, научно-практических конференциях школьников (в том числе транспортные расходы и питание обучающихся)</t>
  </si>
  <si>
    <t>2.4.3. Организация  муниципального этапа Всероссийской олимпиады школьников</t>
  </si>
  <si>
    <t>2.4.4. Организация и проведение мониторинга учебных достижений обучающихся, участие в общероссийских и международных  исследованиях PISA (в том числе транспортные расходы)</t>
  </si>
  <si>
    <t>2.5. Социальная защита работников образования</t>
  </si>
  <si>
    <t>2.5.1.Организация и проведение районных конкурсов «Учитель года», «Воспитатель года», «Сердце отдаю детям», «Классный руководитель»</t>
  </si>
  <si>
    <t>2.5.2.  Участие победителей районных конкурсов профессионального мастерства в областных конкурсах «Учитель года», «Воспитатель года», «Сердце отдаю детям», «Лидер в образовании»</t>
  </si>
  <si>
    <t xml:space="preserve">2.5.3. Выплата подъемных пособий молодым специалистам </t>
  </si>
  <si>
    <t xml:space="preserve">2.5.4.  Участие в проведении областных, организация и проведение районных конференций, семинаров, выставок (в 
том числе транспортные расходы)
</t>
  </si>
  <si>
    <t>2.5.5. Организация и проведение августовской педагогической конференции)</t>
  </si>
  <si>
    <t>2.5.6. Организация и проведение районного конкурса «Лучший учитель Мордовского района» (единовременная стимулирующая выплата)</t>
  </si>
  <si>
    <t>2.5.7. Обеспечение жилищных условий молодых специалистов(в виде компенсационной выплаты по найму жилья)</t>
  </si>
  <si>
    <r>
      <t>2.6. Школьное питание в Мордовском районе</t>
    </r>
    <r>
      <rPr>
        <b/>
        <i/>
        <sz val="12"/>
        <color theme="1"/>
        <rFont val="Times New Roman"/>
        <family val="1"/>
        <charset val="204"/>
      </rPr>
      <t xml:space="preserve"> </t>
    </r>
  </si>
  <si>
    <t>2.6.1. Обеспечение горячим питанием обучающихся муниципальных общеобразовательных учреждений из малообеспеченных семей (софинансирование</t>
  </si>
  <si>
    <t>2.6.2. Обеспечение горячим питанием обучающихся муниципальных общеобразовательных учреждений, для которых организован подвоз.</t>
  </si>
  <si>
    <t>2.6.3. Доведение заданий по выращиванию сельскохозяйственной продукции приобретение семян</t>
  </si>
  <si>
    <t>2.7.  Одаренные дети</t>
  </si>
  <si>
    <t xml:space="preserve">2.7.1. Учреждение районных стипендий и грантов одаренным детям в различных видах деятельности.
Районный конкурс «Ученик года»
</t>
  </si>
  <si>
    <t xml:space="preserve">2.7.2.  Участие в областном туре «Звездочки Тамбовщины», других областных мероприятиях.
Расходы на костюмы, питание, проезд.
</t>
  </si>
  <si>
    <t>2.7.3. Проведение встречи Главы  района с одаренными детьми</t>
  </si>
  <si>
    <t>3. Подпрограмма «Защита прав детей, государственная поддержка детей-сирот и детей с особыми нуждами»</t>
  </si>
  <si>
    <t>3.1. Организация и проведение конкурсов, семинаров для семей, воспитывающих детей – сирот и детей, оставшихся без попечения родителей</t>
  </si>
  <si>
    <t>3.2. Организация и проведение выездных заседаний  областной психолого-медико-педагогической комиссии ( в том числе транспортные расходы)</t>
  </si>
  <si>
    <t>3.3. Проведение обследования детей специалистами областной психолого-медико-педагогической комиссии с целью формирования логопедических групп в дошкольных образовательных учреждениях ( в том числе транспортные расходы)</t>
  </si>
  <si>
    <t>3.4. Организация работы «Школы для родителей» с участием специалистов областной психолого-медико-педагогической комиссии</t>
  </si>
  <si>
    <t>3.5. Оказание материальной помощи детям, находящимся в социальной палате районной больницы</t>
  </si>
  <si>
    <t>3.6. Организация оздоровления детей  детей в период летних каникул (софинансирование)</t>
  </si>
  <si>
    <t>4. Подпрограмма «Комплексная безопасность образовательных учреждений на 2014-2020 годы»</t>
  </si>
  <si>
    <t>5 .Подпрограмма "Обеспечение реализации государственной программы и прочие мероприятия в области образования"</t>
  </si>
  <si>
    <t>Количество специалистов, получающих выплаты</t>
  </si>
  <si>
    <t>Количество педагогических работников, получающих выплаты</t>
  </si>
  <si>
    <t>муниципальное казенное учреждение "Централизованная бухгалтерия"</t>
  </si>
  <si>
    <t>3.7. Ежемесячное пособие опекунам на содержание ребенка</t>
  </si>
  <si>
    <t>Отдел образования админисртрации района, муниципальное казенное учреждение "Централизованная бухгалтерия"</t>
  </si>
  <si>
    <t>Численность детей, находящихся под опекой (попечительством), на которых назначены выплаты денежных средств</t>
  </si>
  <si>
    <t>5.5. Оплата труда работников муниципальных учреждений, обеспечивающих техническую эксплуатация зданий муниципальных общеобразовательных учреждений и подвоз обучающихся в муниципальные общеобразовательные учреждения</t>
  </si>
  <si>
    <t>5.1. Ежемесячная денежная выплата на обеспечение мер социальной поддержки отдельных категорий граждан, работающих в сельской местности и рабочих поселках (руководящих, медицинских, библиотечных работников учреждений образования)</t>
  </si>
  <si>
    <t>5.2. Предоставление компенсации расходов на оплату жилых помещений, отопления и освещения педагогическим работникам, проживающим и работающим в сельской местности, рабочих поселках (поселках городского типа)</t>
  </si>
  <si>
    <t>5.3.Ежемесячная денежная выплата на обеспечение мер социальной поддержки отдельных категорий граждан, работающих в сельской местности и рабочих поселках (руководящих, медицинских, библиотечных работников учреждений образования)</t>
  </si>
  <si>
    <t>5.4.  Предоставление компенсации расходов на оплату жилых помещений, отопления и освещения педагогическим работникам, проживающим и работающим в сельской местности, рабочих поселках (поселках городского типа)</t>
  </si>
  <si>
    <t>Количество работников, финансируемых за счет субсидии областного бюджета</t>
  </si>
  <si>
    <t>Ленинский филиал МБОУ "Новопокровская сош"</t>
  </si>
  <si>
    <t>МБДОУ "Детский сад №1 "Золотой ключик"</t>
  </si>
  <si>
    <t>МБДОУ Детский сад "Солнышко"</t>
  </si>
  <si>
    <t xml:space="preserve"> Установка видеонаблюдения:</t>
  </si>
  <si>
    <t>ИТОГО ПО ПРОГРАММЕ</t>
  </si>
</sst>
</file>

<file path=xl/styles.xml><?xml version="1.0" encoding="utf-8"?>
<styleSheet xmlns="http://schemas.openxmlformats.org/spreadsheetml/2006/main">
  <numFmts count="1">
    <numFmt numFmtId="164" formatCode="#,##0.0"/>
  </numFmts>
  <fonts count="11">
    <font>
      <sz val="11"/>
      <color theme="1"/>
      <name val="Calibri"/>
      <family val="2"/>
      <charset val="204"/>
      <scheme val="minor"/>
    </font>
    <font>
      <sz val="12"/>
      <color theme="1"/>
      <name val="Times New Roman"/>
      <family val="1"/>
      <charset val="204"/>
    </font>
    <font>
      <b/>
      <sz val="12"/>
      <color theme="1"/>
      <name val="Times New Roman"/>
      <family val="1"/>
      <charset val="204"/>
    </font>
    <font>
      <sz val="10"/>
      <color theme="1"/>
      <name val="Times New Roman"/>
      <family val="1"/>
      <charset val="204"/>
    </font>
    <font>
      <b/>
      <sz val="10"/>
      <color theme="1"/>
      <name val="Times New Roman"/>
      <family val="1"/>
      <charset val="204"/>
    </font>
    <font>
      <sz val="10"/>
      <color rgb="FF000000"/>
      <name val="Times New Roman"/>
      <family val="1"/>
      <charset val="204"/>
    </font>
    <font>
      <sz val="10"/>
      <color rgb="FF26282F"/>
      <name val="Times New Roman"/>
      <family val="1"/>
      <charset val="204"/>
    </font>
    <font>
      <sz val="14"/>
      <color theme="1"/>
      <name val="Times New Roman"/>
      <family val="1"/>
      <charset val="204"/>
    </font>
    <font>
      <sz val="8"/>
      <color theme="1"/>
      <name val="Times New Roman"/>
      <family val="1"/>
      <charset val="204"/>
    </font>
    <font>
      <sz val="9"/>
      <color theme="1"/>
      <name val="Times New Roman"/>
      <family val="1"/>
      <charset val="204"/>
    </font>
    <font>
      <b/>
      <i/>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style="hair">
        <color auto="1"/>
      </top>
      <bottom/>
      <diagonal/>
    </border>
    <border>
      <left/>
      <right style="hair">
        <color auto="1"/>
      </right>
      <top/>
      <bottom/>
      <diagonal/>
    </border>
    <border>
      <left/>
      <right/>
      <top style="hair">
        <color auto="1"/>
      </top>
      <bottom/>
      <diagonal/>
    </border>
    <border>
      <left/>
      <right style="hair">
        <color auto="1"/>
      </right>
      <top/>
      <bottom style="hair">
        <color auto="1"/>
      </bottom>
      <diagonal/>
    </border>
  </borders>
  <cellStyleXfs count="1">
    <xf numFmtId="0" fontId="0" fillId="0" borderId="0"/>
  </cellStyleXfs>
  <cellXfs count="145">
    <xf numFmtId="0" fontId="0" fillId="0" borderId="0" xfId="0"/>
    <xf numFmtId="0" fontId="1" fillId="0" borderId="0" xfId="0" applyFont="1"/>
    <xf numFmtId="0" fontId="3" fillId="0" borderId="1" xfId="0" applyFont="1" applyBorder="1" applyAlignment="1">
      <alignment wrapText="1"/>
    </xf>
    <xf numFmtId="0" fontId="3" fillId="0" borderId="0" xfId="0" applyFont="1" applyAlignment="1">
      <alignment wrapText="1"/>
    </xf>
    <xf numFmtId="0" fontId="3" fillId="0" borderId="0" xfId="0" applyFont="1"/>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xf>
    <xf numFmtId="0" fontId="3" fillId="0" borderId="1" xfId="0" applyFont="1" applyBorder="1"/>
    <xf numFmtId="0" fontId="4" fillId="0" borderId="1" xfId="0" applyFont="1" applyBorder="1" applyAlignment="1">
      <alignment wrapText="1"/>
    </xf>
    <xf numFmtId="0" fontId="3" fillId="0" borderId="1" xfId="0" applyFont="1" applyBorder="1" applyAlignment="1">
      <alignment horizontal="left" vertical="center" wrapText="1"/>
    </xf>
    <xf numFmtId="0" fontId="6" fillId="0" borderId="0" xfId="0" applyFont="1" applyAlignment="1">
      <alignment horizontal="right" vertical="center"/>
    </xf>
    <xf numFmtId="0" fontId="1" fillId="0" borderId="0" xfId="0" applyFont="1" applyAlignment="1">
      <alignment wrapText="1"/>
    </xf>
    <xf numFmtId="0" fontId="1" fillId="0" borderId="1" xfId="0" applyFont="1" applyBorder="1" applyAlignment="1">
      <alignment wrapText="1"/>
    </xf>
    <xf numFmtId="0" fontId="3" fillId="0" borderId="1" xfId="0" applyFont="1" applyBorder="1" applyAlignment="1"/>
    <xf numFmtId="0" fontId="3" fillId="0" borderId="1"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right" vertical="center"/>
    </xf>
    <xf numFmtId="0" fontId="3" fillId="0" borderId="0" xfId="0" applyFont="1" applyAlignment="1">
      <alignment horizontal="right" vertical="center" wrapText="1"/>
    </xf>
    <xf numFmtId="0" fontId="3" fillId="0" borderId="1" xfId="0" applyFont="1" applyBorder="1" applyAlignment="1">
      <alignment horizontal="right" vertical="center" wrapText="1"/>
    </xf>
    <xf numFmtId="0" fontId="1" fillId="0" borderId="0" xfId="0" applyFont="1" applyAlignment="1">
      <alignment horizontal="right" vertical="center"/>
    </xf>
    <xf numFmtId="0" fontId="1" fillId="0" borderId="0" xfId="0" applyFont="1" applyAlignment="1">
      <alignment horizontal="right" vertical="center" wrapText="1"/>
    </xf>
    <xf numFmtId="0" fontId="8" fillId="0" borderId="1" xfId="0" applyFont="1" applyBorder="1" applyAlignment="1">
      <alignment horizontal="center"/>
    </xf>
    <xf numFmtId="0" fontId="8" fillId="0" borderId="0" xfId="0" applyFont="1" applyAlignment="1">
      <alignment horizontal="right" vertical="center"/>
    </xf>
    <xf numFmtId="0" fontId="8" fillId="0" borderId="0" xfId="0" applyFont="1" applyAlignment="1">
      <alignment horizontal="center"/>
    </xf>
    <xf numFmtId="0" fontId="3" fillId="2" borderId="0" xfId="0" applyFont="1" applyFill="1" applyAlignment="1">
      <alignment horizontal="right" vertical="center" wrapText="1"/>
    </xf>
    <xf numFmtId="0" fontId="3" fillId="2" borderId="0" xfId="0" applyFont="1" applyFill="1" applyAlignment="1">
      <alignment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0" borderId="2" xfId="0" applyFont="1" applyBorder="1" applyAlignment="1">
      <alignment horizontal="left" vertical="top" wrapText="1"/>
    </xf>
    <xf numFmtId="0" fontId="3" fillId="0" borderId="6" xfId="0" applyFont="1" applyBorder="1" applyAlignment="1">
      <alignment horizontal="left" vertical="top" wrapText="1"/>
    </xf>
    <xf numFmtId="0" fontId="3" fillId="0" borderId="3" xfId="0" applyFont="1" applyBorder="1" applyAlignment="1">
      <alignment horizontal="left" vertical="top" wrapText="1"/>
    </xf>
    <xf numFmtId="164" fontId="3" fillId="0" borderId="1" xfId="0" applyNumberFormat="1" applyFont="1" applyBorder="1" applyAlignment="1">
      <alignment horizontal="center" vertical="center" wrapText="1"/>
    </xf>
    <xf numFmtId="0" fontId="3" fillId="0" borderId="6" xfId="0" applyFont="1" applyBorder="1" applyAlignment="1">
      <alignment vertical="top"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wrapText="1"/>
    </xf>
    <xf numFmtId="0" fontId="4" fillId="0" borderId="1" xfId="0" applyFont="1" applyBorder="1" applyAlignment="1">
      <alignment horizontal="right" vertical="center" wrapText="1"/>
    </xf>
    <xf numFmtId="0" fontId="3" fillId="0" borderId="1" xfId="0" applyFont="1" applyBorder="1" applyAlignment="1">
      <alignment horizontal="left" vertical="top" wrapText="1"/>
    </xf>
    <xf numFmtId="0" fontId="8" fillId="0" borderId="7" xfId="0" applyFont="1" applyBorder="1" applyAlignment="1">
      <alignment horizontal="left" vertical="top" wrapText="1"/>
    </xf>
    <xf numFmtId="0" fontId="3" fillId="2" borderId="1"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1" xfId="0" applyFont="1" applyFill="1" applyBorder="1" applyAlignment="1">
      <alignment horizontal="justify" vertical="center" wrapText="1"/>
    </xf>
    <xf numFmtId="0" fontId="3" fillId="2" borderId="1" xfId="0" applyFont="1" applyFill="1" applyBorder="1" applyAlignment="1">
      <alignment wrapText="1"/>
    </xf>
    <xf numFmtId="0" fontId="1" fillId="2" borderId="1" xfId="0" applyFont="1" applyFill="1" applyBorder="1" applyAlignment="1">
      <alignment wrapText="1"/>
    </xf>
    <xf numFmtId="0" fontId="3" fillId="2" borderId="2" xfId="0" applyFont="1" applyFill="1" applyBorder="1" applyAlignment="1">
      <alignment wrapText="1"/>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3" fillId="0" borderId="1" xfId="0" applyFont="1" applyBorder="1" applyAlignment="1">
      <alignment horizontal="left" vertical="top" wrapText="1"/>
    </xf>
    <xf numFmtId="0" fontId="8" fillId="0" borderId="1" xfId="0" applyFont="1" applyBorder="1" applyAlignment="1">
      <alignment horizontal="center" vertical="top" wrapText="1"/>
    </xf>
    <xf numFmtId="0" fontId="3" fillId="0" borderId="2" xfId="0" applyFont="1" applyBorder="1" applyAlignment="1">
      <alignment horizontal="left" vertical="top" wrapText="1"/>
    </xf>
    <xf numFmtId="0" fontId="3" fillId="0" borderId="6" xfId="0" applyFont="1" applyBorder="1" applyAlignment="1">
      <alignment horizontal="left" vertical="top" wrapText="1"/>
    </xf>
    <xf numFmtId="0" fontId="3" fillId="0" borderId="3" xfId="0" applyFont="1" applyBorder="1" applyAlignment="1">
      <alignment horizontal="left" vertical="top" wrapText="1"/>
    </xf>
    <xf numFmtId="0" fontId="8" fillId="0" borderId="2" xfId="0" applyFont="1" applyBorder="1" applyAlignment="1">
      <alignment horizontal="center" vertical="top" wrapText="1"/>
    </xf>
    <xf numFmtId="0" fontId="8" fillId="0" borderId="6" xfId="0" applyFont="1" applyBorder="1" applyAlignment="1">
      <alignment horizontal="center" vertical="top" wrapText="1"/>
    </xf>
    <xf numFmtId="0" fontId="8" fillId="0" borderId="3" xfId="0" applyFont="1" applyBorder="1" applyAlignment="1">
      <alignment horizontal="center" vertical="top" wrapText="1"/>
    </xf>
    <xf numFmtId="0" fontId="2" fillId="0" borderId="10"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8" fillId="0" borderId="2" xfId="0" applyFont="1" applyBorder="1" applyAlignment="1">
      <alignment horizontal="left" vertical="top" wrapText="1"/>
    </xf>
    <xf numFmtId="0" fontId="8" fillId="0" borderId="6" xfId="0" applyFont="1" applyBorder="1" applyAlignment="1">
      <alignment horizontal="left" vertical="top" wrapText="1"/>
    </xf>
    <xf numFmtId="0" fontId="8" fillId="0" borderId="3" xfId="0" applyFont="1" applyBorder="1" applyAlignment="1">
      <alignment horizontal="left" vertical="top" wrapText="1"/>
    </xf>
    <xf numFmtId="0" fontId="9" fillId="0" borderId="2" xfId="0" applyFont="1" applyBorder="1" applyAlignment="1">
      <alignment horizontal="center" vertical="top" wrapText="1"/>
    </xf>
    <xf numFmtId="0" fontId="9" fillId="0" borderId="6" xfId="0" applyFont="1" applyBorder="1" applyAlignment="1">
      <alignment horizontal="center" vertical="top" wrapText="1"/>
    </xf>
    <xf numFmtId="0" fontId="9" fillId="0" borderId="3" xfId="0" applyFont="1" applyBorder="1" applyAlignment="1">
      <alignment horizontal="center" vertical="top" wrapText="1"/>
    </xf>
    <xf numFmtId="0" fontId="3" fillId="2" borderId="11" xfId="0" applyFont="1" applyFill="1" applyBorder="1" applyAlignment="1">
      <alignment horizontal="left" vertical="top" wrapText="1"/>
    </xf>
    <xf numFmtId="0" fontId="7" fillId="2" borderId="12" xfId="0" applyFont="1" applyFill="1" applyBorder="1" applyAlignment="1">
      <alignment horizontal="left" vertical="top" wrapText="1"/>
    </xf>
    <xf numFmtId="0" fontId="7" fillId="2" borderId="14" xfId="0" applyFont="1" applyFill="1" applyBorder="1" applyAlignment="1">
      <alignment horizontal="left" vertical="top" wrapText="1"/>
    </xf>
    <xf numFmtId="0" fontId="9" fillId="0" borderId="2" xfId="0" applyFont="1" applyBorder="1" applyAlignment="1">
      <alignment horizontal="left" vertical="top" wrapText="1"/>
    </xf>
    <xf numFmtId="0" fontId="9" fillId="0" borderId="6" xfId="0" applyFont="1" applyBorder="1" applyAlignment="1">
      <alignment horizontal="left" vertical="top" wrapText="1"/>
    </xf>
    <xf numFmtId="0" fontId="9" fillId="0" borderId="3"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4" fillId="0" borderId="7" xfId="0" applyFont="1" applyBorder="1" applyAlignment="1">
      <alignment horizontal="center" wrapText="1"/>
    </xf>
    <xf numFmtId="0" fontId="4" fillId="0" borderId="4" xfId="0" applyFont="1" applyBorder="1" applyAlignment="1">
      <alignment horizontal="center" wrapText="1"/>
    </xf>
    <xf numFmtId="0" fontId="4" fillId="0" borderId="5" xfId="0" applyFont="1" applyBorder="1" applyAlignment="1">
      <alignment horizontal="center" wrapText="1"/>
    </xf>
    <xf numFmtId="49" fontId="8" fillId="0" borderId="8" xfId="0" applyNumberFormat="1" applyFont="1" applyBorder="1" applyAlignment="1">
      <alignment horizontal="left" vertical="top" wrapText="1"/>
    </xf>
    <xf numFmtId="49" fontId="8" fillId="0" borderId="9" xfId="0" applyNumberFormat="1" applyFont="1" applyBorder="1" applyAlignment="1">
      <alignment horizontal="left" vertical="top" wrapText="1"/>
    </xf>
    <xf numFmtId="49" fontId="8" fillId="0" borderId="10" xfId="0" applyNumberFormat="1" applyFont="1" applyBorder="1" applyAlignment="1">
      <alignment horizontal="left" vertical="top" wrapText="1"/>
    </xf>
    <xf numFmtId="49" fontId="8" fillId="0" borderId="2"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0" fontId="8" fillId="0" borderId="1" xfId="0" applyFont="1" applyBorder="1" applyAlignment="1">
      <alignment horizontal="left" vertical="top" wrapText="1"/>
    </xf>
    <xf numFmtId="0" fontId="8" fillId="0" borderId="7" xfId="0" applyFont="1" applyBorder="1" applyAlignment="1">
      <alignment horizontal="left" vertical="top"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3" fillId="0" borderId="8" xfId="0" applyFont="1" applyBorder="1" applyAlignment="1">
      <alignment horizontal="center" wrapText="1"/>
    </xf>
    <xf numFmtId="0" fontId="3" fillId="0" borderId="10" xfId="0" applyFont="1" applyBorder="1" applyAlignment="1">
      <alignment horizontal="center" wrapText="1"/>
    </xf>
    <xf numFmtId="0" fontId="2" fillId="0" borderId="13"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3" fillId="0" borderId="2" xfId="0" applyFont="1" applyBorder="1" applyAlignment="1">
      <alignment horizontal="center" vertical="top" wrapText="1"/>
    </xf>
    <xf numFmtId="0" fontId="3" fillId="0" borderId="6" xfId="0" applyFont="1" applyBorder="1" applyAlignment="1">
      <alignment horizontal="center" vertical="top" wrapText="1"/>
    </xf>
    <xf numFmtId="0" fontId="3" fillId="0" borderId="3" xfId="0" applyFont="1" applyBorder="1" applyAlignment="1">
      <alignment horizontal="center" vertical="top" wrapText="1"/>
    </xf>
    <xf numFmtId="0" fontId="3" fillId="0" borderId="6" xfId="0" applyFont="1" applyBorder="1" applyAlignment="1">
      <alignment horizontal="center" wrapText="1"/>
    </xf>
    <xf numFmtId="49" fontId="8" fillId="0" borderId="8" xfId="0" applyNumberFormat="1" applyFont="1" applyBorder="1" applyAlignment="1">
      <alignment horizontal="center" vertical="top"/>
    </xf>
    <xf numFmtId="49" fontId="8" fillId="0" borderId="9" xfId="0" applyNumberFormat="1" applyFont="1" applyBorder="1" applyAlignment="1">
      <alignment horizontal="center" vertical="top"/>
    </xf>
    <xf numFmtId="49" fontId="8" fillId="0" borderId="10" xfId="0" applyNumberFormat="1" applyFont="1" applyBorder="1" applyAlignment="1">
      <alignment horizontal="center" vertical="top"/>
    </xf>
    <xf numFmtId="49" fontId="8" fillId="0" borderId="8" xfId="0" applyNumberFormat="1" applyFont="1" applyBorder="1" applyAlignment="1">
      <alignment horizontal="left" vertical="top"/>
    </xf>
    <xf numFmtId="49" fontId="8" fillId="0" borderId="9" xfId="0" applyNumberFormat="1" applyFont="1" applyBorder="1" applyAlignment="1">
      <alignment horizontal="left" vertical="top"/>
    </xf>
    <xf numFmtId="49" fontId="8" fillId="0" borderId="10" xfId="0" applyNumberFormat="1" applyFont="1" applyBorder="1" applyAlignment="1">
      <alignment horizontal="left" vertical="top"/>
    </xf>
    <xf numFmtId="0" fontId="8" fillId="2" borderId="2"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0" borderId="2" xfId="0" applyFont="1" applyBorder="1" applyAlignment="1">
      <alignment horizontal="left" vertical="top"/>
    </xf>
    <xf numFmtId="0" fontId="8" fillId="0" borderId="6" xfId="0" applyFont="1" applyBorder="1" applyAlignment="1">
      <alignment horizontal="left" vertical="top"/>
    </xf>
    <xf numFmtId="0" fontId="8" fillId="0" borderId="3" xfId="0" applyFont="1" applyBorder="1" applyAlignment="1">
      <alignment horizontal="left" vertical="top"/>
    </xf>
    <xf numFmtId="0" fontId="1" fillId="0" borderId="2" xfId="0" applyFont="1" applyBorder="1" applyAlignment="1">
      <alignment horizontal="center"/>
    </xf>
    <xf numFmtId="0" fontId="1" fillId="0" borderId="6" xfId="0" applyFont="1" applyBorder="1" applyAlignment="1">
      <alignment horizontal="center"/>
    </xf>
    <xf numFmtId="0" fontId="1" fillId="0" borderId="3" xfId="0" applyFont="1" applyBorder="1" applyAlignment="1">
      <alignment horizontal="center"/>
    </xf>
    <xf numFmtId="0" fontId="3" fillId="0" borderId="1" xfId="0" applyFont="1" applyBorder="1" applyAlignment="1">
      <alignment horizontal="right" vertical="center" wrapText="1"/>
    </xf>
    <xf numFmtId="0" fontId="9" fillId="0" borderId="1" xfId="0" applyFont="1" applyBorder="1" applyAlignment="1">
      <alignment horizontal="left" vertical="top" wrapText="1"/>
    </xf>
    <xf numFmtId="0" fontId="3" fillId="0" borderId="1" xfId="0" applyFont="1" applyBorder="1" applyAlignment="1">
      <alignment horizontal="center" vertical="top" wrapText="1"/>
    </xf>
    <xf numFmtId="0" fontId="2"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vertical="center" wrapText="1"/>
    </xf>
    <xf numFmtId="49" fontId="8" fillId="0" borderId="2" xfId="0" applyNumberFormat="1" applyFont="1" applyBorder="1" applyAlignment="1">
      <alignment horizontal="left" vertical="top" wrapText="1"/>
    </xf>
    <xf numFmtId="49" fontId="8" fillId="0" borderId="6" xfId="0" applyNumberFormat="1" applyFont="1" applyBorder="1" applyAlignment="1">
      <alignment horizontal="left" vertical="top" wrapText="1"/>
    </xf>
    <xf numFmtId="49" fontId="8" fillId="0" borderId="3" xfId="0" applyNumberFormat="1" applyFont="1" applyBorder="1" applyAlignment="1">
      <alignment horizontal="left" vertical="top" wrapText="1"/>
    </xf>
    <xf numFmtId="0" fontId="2" fillId="0" borderId="7" xfId="0" applyFont="1" applyBorder="1" applyAlignment="1">
      <alignment horizontal="right" wrapText="1"/>
    </xf>
    <xf numFmtId="0" fontId="2" fillId="0" borderId="4" xfId="0" applyFont="1" applyBorder="1" applyAlignment="1">
      <alignment horizontal="right" wrapText="1"/>
    </xf>
    <xf numFmtId="0" fontId="2" fillId="0" borderId="5" xfId="0" applyFont="1" applyBorder="1" applyAlignment="1">
      <alignment horizontal="right" wrapText="1"/>
    </xf>
    <xf numFmtId="0" fontId="3"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K522"/>
  <sheetViews>
    <sheetView tabSelected="1" topLeftCell="A10" zoomScale="75" zoomScaleNormal="75" workbookViewId="0">
      <pane xSplit="7" ySplit="2" topLeftCell="Q351" activePane="bottomRight" state="frozen"/>
      <selection activeCell="A10" sqref="A10"/>
      <selection pane="topRight" activeCell="H10" sqref="H10"/>
      <selection pane="bottomLeft" activeCell="A12" sqref="A12"/>
      <selection pane="bottomRight" activeCell="F351" sqref="A351:XFD351"/>
    </sheetView>
  </sheetViews>
  <sheetFormatPr defaultRowHeight="15.75"/>
  <cols>
    <col min="1" max="1" width="3.7109375" style="1" customWidth="1"/>
    <col min="2" max="2" width="30.140625" style="4" customWidth="1"/>
    <col min="3" max="3" width="17.28515625" style="4" customWidth="1"/>
    <col min="4" max="4" width="24.140625" style="4" customWidth="1"/>
    <col min="5" max="5" width="8.140625" style="4" customWidth="1"/>
    <col min="6" max="6" width="7" style="17" customWidth="1"/>
    <col min="7" max="7" width="8.42578125" style="17" customWidth="1"/>
    <col min="8" max="10" width="9" style="17" customWidth="1"/>
    <col min="11" max="11" width="9.42578125" style="17" customWidth="1"/>
    <col min="12" max="12" width="9" style="17" customWidth="1"/>
    <col min="13" max="27" width="9.140625" style="17"/>
    <col min="28" max="37" width="9.140625" style="21"/>
    <col min="38" max="16384" width="9.140625" style="1"/>
  </cols>
  <sheetData>
    <row r="1" spans="1:37">
      <c r="I1" s="144" t="s">
        <v>0</v>
      </c>
      <c r="J1" s="144"/>
      <c r="K1" s="144"/>
      <c r="L1" s="144"/>
      <c r="O1" s="12"/>
    </row>
    <row r="2" spans="1:37">
      <c r="L2" s="17" t="s">
        <v>1</v>
      </c>
      <c r="O2" s="12"/>
    </row>
    <row r="3" spans="1:37">
      <c r="L3" s="17" t="s">
        <v>2</v>
      </c>
      <c r="O3" s="12"/>
    </row>
    <row r="6" spans="1:37">
      <c r="A6" s="131" t="s">
        <v>3</v>
      </c>
      <c r="B6" s="131"/>
      <c r="C6" s="131"/>
      <c r="D6" s="131"/>
      <c r="E6" s="131"/>
      <c r="F6" s="131"/>
      <c r="G6" s="131"/>
      <c r="H6" s="131"/>
      <c r="I6" s="131"/>
      <c r="J6" s="131"/>
      <c r="K6" s="131"/>
      <c r="L6" s="131"/>
      <c r="M6" s="18"/>
      <c r="N6" s="18"/>
      <c r="O6" s="18"/>
      <c r="P6" s="18"/>
    </row>
    <row r="7" spans="1:37">
      <c r="A7" s="131" t="s">
        <v>4</v>
      </c>
      <c r="B7" s="131"/>
      <c r="C7" s="131"/>
      <c r="D7" s="131"/>
      <c r="E7" s="131"/>
      <c r="F7" s="131"/>
      <c r="G7" s="131"/>
      <c r="H7" s="131"/>
      <c r="I7" s="131"/>
      <c r="J7" s="131"/>
      <c r="K7" s="131"/>
      <c r="L7" s="131"/>
      <c r="M7" s="18"/>
      <c r="N7" s="18"/>
      <c r="O7" s="18"/>
      <c r="P7" s="18"/>
    </row>
    <row r="10" spans="1:37" s="6" customFormat="1" ht="42.75" customHeight="1">
      <c r="A10" s="95" t="s">
        <v>5</v>
      </c>
      <c r="B10" s="95" t="s">
        <v>6</v>
      </c>
      <c r="C10" s="95" t="s">
        <v>7</v>
      </c>
      <c r="D10" s="134" t="s">
        <v>8</v>
      </c>
      <c r="E10" s="134"/>
      <c r="F10" s="134"/>
      <c r="G10" s="134"/>
      <c r="H10" s="134" t="s">
        <v>12</v>
      </c>
      <c r="I10" s="134"/>
      <c r="J10" s="134"/>
      <c r="K10" s="134"/>
      <c r="L10" s="134"/>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row>
    <row r="11" spans="1:37" s="6" customFormat="1" ht="74.25" customHeight="1">
      <c r="A11" s="97"/>
      <c r="B11" s="97"/>
      <c r="C11" s="97"/>
      <c r="D11" s="5" t="s">
        <v>9</v>
      </c>
      <c r="E11" s="5" t="s">
        <v>10</v>
      </c>
      <c r="F11" s="5"/>
      <c r="G11" s="5" t="s">
        <v>11</v>
      </c>
      <c r="H11" s="5" t="s">
        <v>13</v>
      </c>
      <c r="I11" s="5" t="s">
        <v>14</v>
      </c>
      <c r="J11" s="5" t="s">
        <v>15</v>
      </c>
      <c r="K11" s="5" t="s">
        <v>16</v>
      </c>
      <c r="L11" s="5" t="s">
        <v>17</v>
      </c>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row>
    <row r="12" spans="1:37" s="25" customFormat="1" ht="11.25">
      <c r="A12" s="23">
        <v>1</v>
      </c>
      <c r="B12" s="23">
        <f>A12+1</f>
        <v>2</v>
      </c>
      <c r="C12" s="23">
        <f t="shared" ref="C12" si="0">B12+1</f>
        <v>3</v>
      </c>
      <c r="D12" s="23">
        <f t="shared" ref="D12" si="1">C12+1</f>
        <v>4</v>
      </c>
      <c r="E12" s="23">
        <f t="shared" ref="E12" si="2">D12+1</f>
        <v>5</v>
      </c>
      <c r="F12" s="23">
        <f t="shared" ref="F12" si="3">E12+1</f>
        <v>6</v>
      </c>
      <c r="G12" s="23">
        <f t="shared" ref="G12" si="4">F12+1</f>
        <v>7</v>
      </c>
      <c r="H12" s="23">
        <f t="shared" ref="H12" si="5">G12+1</f>
        <v>8</v>
      </c>
      <c r="I12" s="23">
        <f t="shared" ref="I12" si="6">H12+1</f>
        <v>9</v>
      </c>
      <c r="J12" s="23">
        <f t="shared" ref="J12" si="7">I12+1</f>
        <v>10</v>
      </c>
      <c r="K12" s="23">
        <f t="shared" ref="K12" si="8">J12+1</f>
        <v>11</v>
      </c>
      <c r="L12" s="23">
        <f t="shared" ref="L12" si="9">K12+1</f>
        <v>12</v>
      </c>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row>
    <row r="13" spans="1:37" s="7" customFormat="1">
      <c r="A13" s="106" t="s">
        <v>114</v>
      </c>
      <c r="B13" s="107"/>
      <c r="C13" s="106"/>
      <c r="D13" s="106"/>
      <c r="E13" s="106"/>
      <c r="F13" s="106"/>
      <c r="G13" s="106"/>
      <c r="H13" s="106"/>
      <c r="I13" s="106"/>
      <c r="J13" s="106"/>
      <c r="K13" s="106"/>
      <c r="L13" s="108"/>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row>
    <row r="14" spans="1:37" s="4" customFormat="1" ht="24.95" customHeight="1">
      <c r="A14" s="113" t="s">
        <v>115</v>
      </c>
      <c r="B14" s="34" t="s">
        <v>118</v>
      </c>
      <c r="C14" s="81" t="s">
        <v>95</v>
      </c>
      <c r="D14" s="59" t="s">
        <v>20</v>
      </c>
      <c r="E14" s="59" t="s">
        <v>21</v>
      </c>
      <c r="F14" s="132"/>
      <c r="G14" s="5"/>
      <c r="H14" s="30"/>
      <c r="I14" s="30"/>
      <c r="J14" s="30"/>
      <c r="K14" s="30"/>
      <c r="L14" s="30"/>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row>
    <row r="15" spans="1:37" s="4" customFormat="1" ht="24.95" customHeight="1">
      <c r="A15" s="114"/>
      <c r="B15" s="35" t="s">
        <v>94</v>
      </c>
      <c r="C15" s="82"/>
      <c r="D15" s="60"/>
      <c r="E15" s="60"/>
      <c r="F15" s="135"/>
      <c r="G15" s="95">
        <v>2014</v>
      </c>
      <c r="H15" s="30">
        <f t="shared" ref="H15:H17" si="10">I15+J15+K15+L15</f>
        <v>30</v>
      </c>
      <c r="I15" s="30"/>
      <c r="J15" s="30"/>
      <c r="K15" s="30">
        <v>30</v>
      </c>
      <c r="L15" s="30"/>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row>
    <row r="16" spans="1:37" s="4" customFormat="1" ht="24.95" customHeight="1">
      <c r="A16" s="114"/>
      <c r="B16" s="35" t="s">
        <v>23</v>
      </c>
      <c r="C16" s="82"/>
      <c r="D16" s="60"/>
      <c r="E16" s="60"/>
      <c r="F16" s="135"/>
      <c r="G16" s="96"/>
      <c r="H16" s="30">
        <f t="shared" si="10"/>
        <v>30</v>
      </c>
      <c r="I16" s="30"/>
      <c r="J16" s="30"/>
      <c r="K16" s="30">
        <v>30</v>
      </c>
      <c r="L16" s="30"/>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row>
    <row r="17" spans="1:37" s="4" customFormat="1" ht="24.95" customHeight="1">
      <c r="A17" s="114"/>
      <c r="B17" s="35" t="s">
        <v>24</v>
      </c>
      <c r="C17" s="82"/>
      <c r="D17" s="60"/>
      <c r="E17" s="60"/>
      <c r="F17" s="135"/>
      <c r="G17" s="96"/>
      <c r="H17" s="30">
        <f t="shared" si="10"/>
        <v>30</v>
      </c>
      <c r="I17" s="30"/>
      <c r="J17" s="30"/>
      <c r="K17" s="30">
        <v>30</v>
      </c>
      <c r="L17" s="30"/>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row>
    <row r="18" spans="1:37" s="4" customFormat="1" ht="40.5" customHeight="1">
      <c r="A18" s="115"/>
      <c r="B18" s="35" t="s">
        <v>25</v>
      </c>
      <c r="C18" s="82"/>
      <c r="D18" s="60"/>
      <c r="E18" s="60"/>
      <c r="F18" s="135"/>
      <c r="G18" s="96"/>
      <c r="H18" s="30">
        <f>I18+J18+K18+L18</f>
        <v>0</v>
      </c>
      <c r="I18" s="30"/>
      <c r="J18" s="30"/>
      <c r="K18" s="30">
        <v>0</v>
      </c>
      <c r="L18" s="30"/>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row>
    <row r="19" spans="1:37" s="4" customFormat="1" ht="42.75" customHeight="1">
      <c r="A19" s="116" t="s">
        <v>116</v>
      </c>
      <c r="B19" s="34" t="s">
        <v>119</v>
      </c>
      <c r="C19" s="82"/>
      <c r="D19" s="60"/>
      <c r="E19" s="60"/>
      <c r="F19" s="135"/>
      <c r="G19" s="96"/>
      <c r="H19" s="30"/>
      <c r="I19" s="30"/>
      <c r="J19" s="30"/>
      <c r="K19" s="30"/>
      <c r="L19" s="30"/>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row>
    <row r="20" spans="1:37" s="4" customFormat="1" ht="24.95" customHeight="1">
      <c r="A20" s="117"/>
      <c r="B20" s="35" t="s">
        <v>26</v>
      </c>
      <c r="C20" s="82"/>
      <c r="D20" s="60"/>
      <c r="E20" s="60"/>
      <c r="F20" s="135"/>
      <c r="G20" s="96"/>
      <c r="H20" s="30">
        <f t="shared" ref="H20:H34" si="11">I20+J20+K20+L20</f>
        <v>30</v>
      </c>
      <c r="I20" s="30"/>
      <c r="J20" s="30"/>
      <c r="K20" s="30">
        <v>30</v>
      </c>
      <c r="L20" s="30"/>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row>
    <row r="21" spans="1:37" s="4" customFormat="1" ht="24.95" customHeight="1">
      <c r="A21" s="117"/>
      <c r="B21" s="35" t="s">
        <v>27</v>
      </c>
      <c r="C21" s="82"/>
      <c r="D21" s="60"/>
      <c r="E21" s="60"/>
      <c r="F21" s="135"/>
      <c r="G21" s="96"/>
      <c r="H21" s="30">
        <f t="shared" si="11"/>
        <v>30</v>
      </c>
      <c r="I21" s="30"/>
      <c r="J21" s="30"/>
      <c r="K21" s="30">
        <v>30</v>
      </c>
      <c r="L21" s="30"/>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row>
    <row r="22" spans="1:37" s="4" customFormat="1" ht="24.95" customHeight="1">
      <c r="A22" s="118"/>
      <c r="B22" s="35" t="s">
        <v>28</v>
      </c>
      <c r="C22" s="82"/>
      <c r="D22" s="60"/>
      <c r="E22" s="60"/>
      <c r="F22" s="135"/>
      <c r="G22" s="97"/>
      <c r="H22" s="30">
        <f t="shared" si="11"/>
        <v>30</v>
      </c>
      <c r="I22" s="30"/>
      <c r="J22" s="30"/>
      <c r="K22" s="30">
        <v>30</v>
      </c>
      <c r="L22" s="30"/>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row>
    <row r="23" spans="1:37" s="4" customFormat="1" ht="24.95" customHeight="1">
      <c r="A23" s="116" t="s">
        <v>117</v>
      </c>
      <c r="B23" s="34" t="s">
        <v>120</v>
      </c>
      <c r="C23" s="82"/>
      <c r="D23" s="60"/>
      <c r="E23" s="60"/>
      <c r="F23" s="135"/>
      <c r="G23" s="132">
        <v>2015</v>
      </c>
      <c r="H23" s="30">
        <f t="shared" si="11"/>
        <v>245.7</v>
      </c>
      <c r="I23" s="30"/>
      <c r="J23" s="30"/>
      <c r="K23" s="30">
        <v>245.7</v>
      </c>
      <c r="L23" s="30"/>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row>
    <row r="24" spans="1:37" s="4" customFormat="1" ht="24.95" customHeight="1">
      <c r="A24" s="117"/>
      <c r="B24" s="35" t="s">
        <v>22</v>
      </c>
      <c r="C24" s="82"/>
      <c r="D24" s="60"/>
      <c r="E24" s="60"/>
      <c r="F24" s="135"/>
      <c r="G24" s="133"/>
      <c r="H24" s="30">
        <f t="shared" si="11"/>
        <v>100</v>
      </c>
      <c r="I24" s="30"/>
      <c r="J24" s="30"/>
      <c r="K24" s="30">
        <v>100</v>
      </c>
      <c r="L24" s="30"/>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row>
    <row r="25" spans="1:37" s="4" customFormat="1" ht="24.95" customHeight="1">
      <c r="A25" s="117"/>
      <c r="B25" s="35" t="s">
        <v>18</v>
      </c>
      <c r="C25" s="82"/>
      <c r="D25" s="60"/>
      <c r="E25" s="60"/>
      <c r="F25" s="135"/>
      <c r="G25" s="132">
        <v>2016</v>
      </c>
      <c r="H25" s="30">
        <f t="shared" si="11"/>
        <v>245.7</v>
      </c>
      <c r="I25" s="30"/>
      <c r="J25" s="30"/>
      <c r="K25" s="30">
        <v>245.7</v>
      </c>
      <c r="L25" s="30"/>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row>
    <row r="26" spans="1:37" s="4" customFormat="1" ht="24.95" customHeight="1">
      <c r="A26" s="117"/>
      <c r="B26" s="35" t="s">
        <v>22</v>
      </c>
      <c r="C26" s="82"/>
      <c r="D26" s="60"/>
      <c r="E26" s="60"/>
      <c r="F26" s="135"/>
      <c r="G26" s="133"/>
      <c r="H26" s="30">
        <f t="shared" si="11"/>
        <v>100</v>
      </c>
      <c r="I26" s="30"/>
      <c r="J26" s="30"/>
      <c r="K26" s="30">
        <v>100</v>
      </c>
      <c r="L26" s="30"/>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row>
    <row r="27" spans="1:37" s="4" customFormat="1" ht="24.95" customHeight="1">
      <c r="A27" s="117"/>
      <c r="B27" s="35" t="s">
        <v>18</v>
      </c>
      <c r="C27" s="82"/>
      <c r="D27" s="60"/>
      <c r="E27" s="60"/>
      <c r="F27" s="135"/>
      <c r="G27" s="132">
        <v>2017</v>
      </c>
      <c r="H27" s="30">
        <f t="shared" si="11"/>
        <v>580</v>
      </c>
      <c r="I27" s="30"/>
      <c r="J27" s="30"/>
      <c r="K27" s="30">
        <v>580</v>
      </c>
      <c r="L27" s="30"/>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row>
    <row r="28" spans="1:37" s="4" customFormat="1" ht="24.95" customHeight="1">
      <c r="A28" s="117"/>
      <c r="B28" s="35" t="s">
        <v>22</v>
      </c>
      <c r="C28" s="82"/>
      <c r="D28" s="60"/>
      <c r="E28" s="60"/>
      <c r="F28" s="135"/>
      <c r="G28" s="133"/>
      <c r="H28" s="30">
        <f t="shared" si="11"/>
        <v>190</v>
      </c>
      <c r="I28" s="30"/>
      <c r="J28" s="30"/>
      <c r="K28" s="30">
        <v>190</v>
      </c>
      <c r="L28" s="30"/>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1:37" s="4" customFormat="1" ht="24.95" customHeight="1">
      <c r="A29" s="117"/>
      <c r="B29" s="35" t="s">
        <v>18</v>
      </c>
      <c r="C29" s="82"/>
      <c r="D29" s="60"/>
      <c r="E29" s="60"/>
      <c r="F29" s="135"/>
      <c r="G29" s="132">
        <v>2018</v>
      </c>
      <c r="H29" s="30">
        <f t="shared" si="11"/>
        <v>580</v>
      </c>
      <c r="I29" s="30"/>
      <c r="J29" s="30"/>
      <c r="K29" s="30">
        <v>580</v>
      </c>
      <c r="L29" s="30"/>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1:37" s="4" customFormat="1" ht="24.95" customHeight="1">
      <c r="A30" s="117"/>
      <c r="B30" s="35" t="s">
        <v>22</v>
      </c>
      <c r="C30" s="82"/>
      <c r="D30" s="60"/>
      <c r="E30" s="60"/>
      <c r="F30" s="135"/>
      <c r="G30" s="133"/>
      <c r="H30" s="30">
        <f t="shared" si="11"/>
        <v>190</v>
      </c>
      <c r="I30" s="30"/>
      <c r="J30" s="30"/>
      <c r="K30" s="30">
        <v>190</v>
      </c>
      <c r="L30" s="30"/>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1:37" s="4" customFormat="1" ht="24.95" customHeight="1">
      <c r="A31" s="117"/>
      <c r="B31" s="35" t="s">
        <v>18</v>
      </c>
      <c r="C31" s="82"/>
      <c r="D31" s="60"/>
      <c r="E31" s="60"/>
      <c r="F31" s="135"/>
      <c r="G31" s="132">
        <v>2019</v>
      </c>
      <c r="H31" s="30">
        <f t="shared" si="11"/>
        <v>580</v>
      </c>
      <c r="I31" s="30"/>
      <c r="J31" s="30"/>
      <c r="K31" s="30">
        <v>580</v>
      </c>
      <c r="L31" s="30"/>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1:37" s="4" customFormat="1" ht="24.95" customHeight="1">
      <c r="A32" s="117"/>
      <c r="B32" s="35" t="s">
        <v>22</v>
      </c>
      <c r="C32" s="82"/>
      <c r="D32" s="60"/>
      <c r="E32" s="60"/>
      <c r="F32" s="135"/>
      <c r="G32" s="133"/>
      <c r="H32" s="30">
        <f t="shared" si="11"/>
        <v>190</v>
      </c>
      <c r="I32" s="30"/>
      <c r="J32" s="30"/>
      <c r="K32" s="30">
        <v>190</v>
      </c>
      <c r="L32" s="30"/>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7" s="4" customFormat="1" ht="24.95" customHeight="1">
      <c r="A33" s="117"/>
      <c r="B33" s="35" t="s">
        <v>18</v>
      </c>
      <c r="C33" s="82"/>
      <c r="D33" s="60"/>
      <c r="E33" s="60"/>
      <c r="F33" s="135"/>
      <c r="G33" s="132">
        <v>2020</v>
      </c>
      <c r="H33" s="30">
        <f t="shared" si="11"/>
        <v>580</v>
      </c>
      <c r="I33" s="30"/>
      <c r="J33" s="30"/>
      <c r="K33" s="30">
        <v>580</v>
      </c>
      <c r="L33" s="30"/>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7" s="4" customFormat="1" ht="24.95" customHeight="1">
      <c r="A34" s="118"/>
      <c r="B34" s="36" t="s">
        <v>22</v>
      </c>
      <c r="C34" s="83"/>
      <c r="D34" s="61"/>
      <c r="E34" s="61"/>
      <c r="F34" s="133"/>
      <c r="G34" s="133"/>
      <c r="H34" s="30">
        <f t="shared" si="11"/>
        <v>190</v>
      </c>
      <c r="I34" s="30"/>
      <c r="J34" s="30"/>
      <c r="K34" s="30">
        <v>190</v>
      </c>
      <c r="L34" s="30"/>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row>
    <row r="35" spans="1:37" s="27" customFormat="1" ht="17.100000000000001" customHeight="1">
      <c r="A35" s="119">
        <v>4</v>
      </c>
      <c r="B35" s="60" t="s">
        <v>121</v>
      </c>
      <c r="C35" s="59" t="s">
        <v>29</v>
      </c>
      <c r="D35" s="59" t="s">
        <v>30</v>
      </c>
      <c r="E35" s="57" t="s">
        <v>31</v>
      </c>
      <c r="F35" s="28">
        <v>26</v>
      </c>
      <c r="G35" s="28">
        <v>2014</v>
      </c>
      <c r="H35" s="29">
        <v>95.5</v>
      </c>
      <c r="I35" s="29"/>
      <c r="J35" s="29">
        <v>95.5</v>
      </c>
      <c r="K35" s="29"/>
      <c r="L35" s="29"/>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row>
    <row r="36" spans="1:37" s="4" customFormat="1" ht="17.100000000000001" customHeight="1">
      <c r="A36" s="120"/>
      <c r="B36" s="60"/>
      <c r="C36" s="60"/>
      <c r="D36" s="60"/>
      <c r="E36" s="57"/>
      <c r="F36" s="16">
        <v>26</v>
      </c>
      <c r="G36" s="16">
        <v>2015</v>
      </c>
      <c r="H36" s="30">
        <v>80.5</v>
      </c>
      <c r="I36" s="30"/>
      <c r="J36" s="30">
        <v>80.5</v>
      </c>
      <c r="K36" s="30"/>
      <c r="L36" s="30"/>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row>
    <row r="37" spans="1:37" s="4" customFormat="1" ht="17.100000000000001" customHeight="1">
      <c r="A37" s="120"/>
      <c r="B37" s="60"/>
      <c r="C37" s="60"/>
      <c r="D37" s="60"/>
      <c r="E37" s="57"/>
      <c r="F37" s="16">
        <v>26</v>
      </c>
      <c r="G37" s="16">
        <v>2016</v>
      </c>
      <c r="H37" s="30">
        <v>80.5</v>
      </c>
      <c r="I37" s="30"/>
      <c r="J37" s="30">
        <v>80.5</v>
      </c>
      <c r="K37" s="30"/>
      <c r="L37" s="30"/>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row>
    <row r="38" spans="1:37" s="4" customFormat="1" ht="17.100000000000001" customHeight="1">
      <c r="A38" s="120"/>
      <c r="B38" s="60"/>
      <c r="C38" s="60"/>
      <c r="D38" s="60"/>
      <c r="E38" s="57"/>
      <c r="F38" s="16"/>
      <c r="G38" s="16">
        <v>2017</v>
      </c>
      <c r="H38" s="30"/>
      <c r="I38" s="30"/>
      <c r="J38" s="30"/>
      <c r="K38" s="30"/>
      <c r="L38" s="30"/>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row>
    <row r="39" spans="1:37" s="4" customFormat="1" ht="17.100000000000001" customHeight="1">
      <c r="A39" s="120"/>
      <c r="B39" s="60"/>
      <c r="C39" s="60"/>
      <c r="D39" s="60"/>
      <c r="E39" s="57"/>
      <c r="F39" s="16"/>
      <c r="G39" s="16">
        <v>2018</v>
      </c>
      <c r="H39" s="30"/>
      <c r="I39" s="30"/>
      <c r="J39" s="30"/>
      <c r="K39" s="30"/>
      <c r="L39" s="30"/>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row>
    <row r="40" spans="1:37" s="4" customFormat="1" ht="17.100000000000001" customHeight="1">
      <c r="A40" s="120"/>
      <c r="B40" s="60"/>
      <c r="C40" s="60"/>
      <c r="D40" s="60"/>
      <c r="E40" s="57"/>
      <c r="F40" s="16"/>
      <c r="G40" s="16">
        <v>2019</v>
      </c>
      <c r="H40" s="30"/>
      <c r="I40" s="30"/>
      <c r="J40" s="30"/>
      <c r="K40" s="30"/>
      <c r="L40" s="30"/>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row>
    <row r="41" spans="1:37" s="4" customFormat="1" ht="17.100000000000001" customHeight="1">
      <c r="A41" s="121"/>
      <c r="B41" s="61"/>
      <c r="C41" s="61"/>
      <c r="D41" s="61"/>
      <c r="E41" s="57"/>
      <c r="F41" s="16"/>
      <c r="G41" s="16">
        <v>2020</v>
      </c>
      <c r="H41" s="30"/>
      <c r="I41" s="30"/>
      <c r="J41" s="30"/>
      <c r="K41" s="30"/>
      <c r="L41" s="30"/>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row>
    <row r="42" spans="1:37" s="4" customFormat="1" ht="17.100000000000001" customHeight="1">
      <c r="A42" s="119">
        <v>5</v>
      </c>
      <c r="B42" s="57" t="s">
        <v>122</v>
      </c>
      <c r="C42" s="57" t="s">
        <v>33</v>
      </c>
      <c r="D42" s="57" t="s">
        <v>32</v>
      </c>
      <c r="E42" s="57" t="s">
        <v>31</v>
      </c>
      <c r="F42" s="16">
        <v>1</v>
      </c>
      <c r="G42" s="5">
        <v>2014</v>
      </c>
      <c r="H42" s="30">
        <v>26</v>
      </c>
      <c r="I42" s="30"/>
      <c r="J42" s="30">
        <v>26</v>
      </c>
      <c r="K42" s="30"/>
      <c r="L42" s="30"/>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row>
    <row r="43" spans="1:37" s="4" customFormat="1" ht="17.100000000000001" customHeight="1">
      <c r="A43" s="120"/>
      <c r="B43" s="57"/>
      <c r="C43" s="57"/>
      <c r="D43" s="57"/>
      <c r="E43" s="57"/>
      <c r="F43" s="16">
        <v>1</v>
      </c>
      <c r="G43" s="16">
        <v>2015</v>
      </c>
      <c r="H43" s="30">
        <v>26</v>
      </c>
      <c r="I43" s="30"/>
      <c r="J43" s="30">
        <v>26</v>
      </c>
      <c r="K43" s="30"/>
      <c r="L43" s="30"/>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row>
    <row r="44" spans="1:37" s="4" customFormat="1" ht="17.100000000000001" customHeight="1">
      <c r="A44" s="120"/>
      <c r="B44" s="57"/>
      <c r="C44" s="57"/>
      <c r="D44" s="57"/>
      <c r="E44" s="57"/>
      <c r="F44" s="16">
        <v>1</v>
      </c>
      <c r="G44" s="16">
        <v>2016</v>
      </c>
      <c r="H44" s="30">
        <v>26</v>
      </c>
      <c r="I44" s="30"/>
      <c r="J44" s="30">
        <v>26</v>
      </c>
      <c r="K44" s="30"/>
      <c r="L44" s="30"/>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row>
    <row r="45" spans="1:37" s="4" customFormat="1" ht="17.100000000000001" customHeight="1">
      <c r="A45" s="120"/>
      <c r="B45" s="57"/>
      <c r="C45" s="57"/>
      <c r="D45" s="57"/>
      <c r="E45" s="57"/>
      <c r="F45" s="16"/>
      <c r="G45" s="16">
        <v>2017</v>
      </c>
      <c r="H45" s="30"/>
      <c r="I45" s="30"/>
      <c r="J45" s="30"/>
      <c r="K45" s="30"/>
      <c r="L45" s="30"/>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row>
    <row r="46" spans="1:37" s="4" customFormat="1" ht="17.100000000000001" customHeight="1">
      <c r="A46" s="120"/>
      <c r="B46" s="57"/>
      <c r="C46" s="57"/>
      <c r="D46" s="57"/>
      <c r="E46" s="57"/>
      <c r="F46" s="16"/>
      <c r="G46" s="16">
        <v>2018</v>
      </c>
      <c r="H46" s="30"/>
      <c r="I46" s="30"/>
      <c r="J46" s="30"/>
      <c r="K46" s="30"/>
      <c r="L46" s="30"/>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row>
    <row r="47" spans="1:37" s="4" customFormat="1" ht="17.100000000000001" customHeight="1">
      <c r="A47" s="120"/>
      <c r="B47" s="57"/>
      <c r="C47" s="57"/>
      <c r="D47" s="57"/>
      <c r="E47" s="57"/>
      <c r="F47" s="16"/>
      <c r="G47" s="16">
        <v>2019</v>
      </c>
      <c r="H47" s="30"/>
      <c r="I47" s="30"/>
      <c r="J47" s="30"/>
      <c r="K47" s="30"/>
      <c r="L47" s="30"/>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row>
    <row r="48" spans="1:37" s="4" customFormat="1" ht="17.100000000000001" customHeight="1">
      <c r="A48" s="121"/>
      <c r="B48" s="57"/>
      <c r="C48" s="57"/>
      <c r="D48" s="57"/>
      <c r="E48" s="57"/>
      <c r="F48" s="16"/>
      <c r="G48" s="16">
        <v>2020</v>
      </c>
      <c r="H48" s="30"/>
      <c r="I48" s="30"/>
      <c r="J48" s="30"/>
      <c r="K48" s="30"/>
      <c r="L48" s="30"/>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row>
    <row r="49" spans="1:37" s="4" customFormat="1" ht="17.100000000000001" customHeight="1">
      <c r="A49" s="122">
        <v>6</v>
      </c>
      <c r="B49" s="57" t="s">
        <v>123</v>
      </c>
      <c r="C49" s="57" t="s">
        <v>33</v>
      </c>
      <c r="D49" s="129" t="s">
        <v>34</v>
      </c>
      <c r="E49" s="57" t="s">
        <v>31</v>
      </c>
      <c r="F49" s="16">
        <v>1</v>
      </c>
      <c r="G49" s="5">
        <v>2014</v>
      </c>
      <c r="H49" s="30">
        <v>35.9</v>
      </c>
      <c r="I49" s="30"/>
      <c r="J49" s="30">
        <v>35.9</v>
      </c>
      <c r="K49" s="30"/>
      <c r="L49" s="30"/>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row>
    <row r="50" spans="1:37" s="4" customFormat="1" ht="17.100000000000001" customHeight="1">
      <c r="A50" s="123"/>
      <c r="B50" s="57"/>
      <c r="C50" s="57"/>
      <c r="D50" s="129"/>
      <c r="E50" s="57"/>
      <c r="F50" s="16"/>
      <c r="G50" s="16">
        <v>2015</v>
      </c>
      <c r="H50" s="30"/>
      <c r="I50" s="30"/>
      <c r="J50" s="30"/>
      <c r="K50" s="30"/>
      <c r="L50" s="30"/>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row>
    <row r="51" spans="1:37" s="4" customFormat="1" ht="17.100000000000001" customHeight="1">
      <c r="A51" s="123"/>
      <c r="B51" s="57"/>
      <c r="C51" s="57"/>
      <c r="D51" s="129"/>
      <c r="E51" s="57"/>
      <c r="F51" s="16"/>
      <c r="G51" s="16">
        <v>2016</v>
      </c>
      <c r="H51" s="30"/>
      <c r="I51" s="30"/>
      <c r="J51" s="30"/>
      <c r="K51" s="30"/>
      <c r="L51" s="30"/>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row>
    <row r="52" spans="1:37" s="4" customFormat="1" ht="17.100000000000001" customHeight="1">
      <c r="A52" s="123"/>
      <c r="B52" s="57"/>
      <c r="C52" s="57"/>
      <c r="D52" s="129"/>
      <c r="E52" s="57"/>
      <c r="F52" s="16"/>
      <c r="G52" s="16">
        <v>2017</v>
      </c>
      <c r="H52" s="30"/>
      <c r="I52" s="30"/>
      <c r="J52" s="30"/>
      <c r="K52" s="30"/>
      <c r="L52" s="30"/>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row>
    <row r="53" spans="1:37" s="4" customFormat="1" ht="17.100000000000001" customHeight="1">
      <c r="A53" s="123"/>
      <c r="B53" s="57"/>
      <c r="C53" s="57"/>
      <c r="D53" s="129"/>
      <c r="E53" s="57"/>
      <c r="F53" s="16"/>
      <c r="G53" s="16">
        <v>2018</v>
      </c>
      <c r="H53" s="30"/>
      <c r="I53" s="30"/>
      <c r="J53" s="30"/>
      <c r="K53" s="30"/>
      <c r="L53" s="30"/>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row>
    <row r="54" spans="1:37" s="4" customFormat="1" ht="17.100000000000001" customHeight="1">
      <c r="A54" s="123"/>
      <c r="B54" s="57"/>
      <c r="C54" s="57"/>
      <c r="D54" s="129"/>
      <c r="E54" s="57"/>
      <c r="F54" s="16"/>
      <c r="G54" s="16">
        <v>2019</v>
      </c>
      <c r="H54" s="30"/>
      <c r="I54" s="30"/>
      <c r="J54" s="30"/>
      <c r="K54" s="30"/>
      <c r="L54" s="30"/>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row>
    <row r="55" spans="1:37" s="4" customFormat="1" ht="17.100000000000001" customHeight="1">
      <c r="A55" s="124"/>
      <c r="B55" s="57"/>
      <c r="C55" s="57"/>
      <c r="D55" s="129"/>
      <c r="E55" s="57"/>
      <c r="F55" s="16"/>
      <c r="G55" s="16">
        <v>2020</v>
      </c>
      <c r="H55" s="30"/>
      <c r="I55" s="30"/>
      <c r="J55" s="30"/>
      <c r="K55" s="30"/>
      <c r="L55" s="30"/>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row>
    <row r="56" spans="1:37" s="4" customFormat="1" ht="17.100000000000001" customHeight="1">
      <c r="A56" s="122">
        <v>7</v>
      </c>
      <c r="B56" s="57" t="s">
        <v>124</v>
      </c>
      <c r="C56" s="57" t="s">
        <v>33</v>
      </c>
      <c r="D56" s="57" t="s">
        <v>35</v>
      </c>
      <c r="E56" s="57" t="s">
        <v>36</v>
      </c>
      <c r="F56" s="16">
        <v>100</v>
      </c>
      <c r="G56" s="5">
        <v>2014</v>
      </c>
      <c r="H56" s="30">
        <v>5273.7</v>
      </c>
      <c r="I56" s="30"/>
      <c r="J56" s="30">
        <v>5273.7</v>
      </c>
      <c r="K56" s="30"/>
      <c r="L56" s="30"/>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row>
    <row r="57" spans="1:37" s="4" customFormat="1" ht="17.100000000000001" customHeight="1">
      <c r="A57" s="123"/>
      <c r="B57" s="57"/>
      <c r="C57" s="57"/>
      <c r="D57" s="57"/>
      <c r="E57" s="57"/>
      <c r="F57" s="16">
        <v>100</v>
      </c>
      <c r="G57" s="16">
        <v>2015</v>
      </c>
      <c r="H57" s="30">
        <v>6126.3</v>
      </c>
      <c r="I57" s="30"/>
      <c r="J57" s="30">
        <v>6126.3</v>
      </c>
      <c r="K57" s="30"/>
      <c r="L57" s="30"/>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row>
    <row r="58" spans="1:37" s="4" customFormat="1" ht="17.100000000000001" customHeight="1">
      <c r="A58" s="123"/>
      <c r="B58" s="57"/>
      <c r="C58" s="57"/>
      <c r="D58" s="57"/>
      <c r="E58" s="57"/>
      <c r="F58" s="16">
        <v>100</v>
      </c>
      <c r="G58" s="16">
        <v>2016</v>
      </c>
      <c r="H58" s="30">
        <v>6126.3</v>
      </c>
      <c r="I58" s="30"/>
      <c r="J58" s="30">
        <v>6126.3</v>
      </c>
      <c r="K58" s="30"/>
      <c r="L58" s="30"/>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row>
    <row r="59" spans="1:37" s="4" customFormat="1" ht="17.100000000000001" customHeight="1">
      <c r="A59" s="123"/>
      <c r="B59" s="57"/>
      <c r="C59" s="57"/>
      <c r="D59" s="57"/>
      <c r="E59" s="57"/>
      <c r="F59" s="16"/>
      <c r="G59" s="16">
        <v>2017</v>
      </c>
      <c r="H59" s="30"/>
      <c r="I59" s="30"/>
      <c r="J59" s="30"/>
      <c r="K59" s="30"/>
      <c r="L59" s="30"/>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row>
    <row r="60" spans="1:37" s="4" customFormat="1" ht="17.100000000000001" customHeight="1">
      <c r="A60" s="123"/>
      <c r="B60" s="57"/>
      <c r="C60" s="57"/>
      <c r="D60" s="57"/>
      <c r="E60" s="57"/>
      <c r="F60" s="16"/>
      <c r="G60" s="16">
        <v>2018</v>
      </c>
      <c r="H60" s="30"/>
      <c r="I60" s="30"/>
      <c r="J60" s="30"/>
      <c r="K60" s="30"/>
      <c r="L60" s="30"/>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row>
    <row r="61" spans="1:37" s="4" customFormat="1" ht="17.100000000000001" customHeight="1">
      <c r="A61" s="123"/>
      <c r="B61" s="57"/>
      <c r="C61" s="57"/>
      <c r="D61" s="57"/>
      <c r="E61" s="57"/>
      <c r="F61" s="16"/>
      <c r="G61" s="16">
        <v>2019</v>
      </c>
      <c r="H61" s="30"/>
      <c r="I61" s="30"/>
      <c r="J61" s="30"/>
      <c r="K61" s="30"/>
      <c r="L61" s="30"/>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row>
    <row r="62" spans="1:37" s="4" customFormat="1" ht="17.100000000000001" customHeight="1">
      <c r="A62" s="124"/>
      <c r="B62" s="57"/>
      <c r="C62" s="57"/>
      <c r="D62" s="57"/>
      <c r="E62" s="57"/>
      <c r="F62" s="16"/>
      <c r="G62" s="16">
        <v>2020</v>
      </c>
      <c r="H62" s="30"/>
      <c r="I62" s="30"/>
      <c r="J62" s="30"/>
      <c r="K62" s="30"/>
      <c r="L62" s="30"/>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row>
    <row r="63" spans="1:37" s="4" customFormat="1" ht="17.100000000000001" customHeight="1">
      <c r="A63" s="122">
        <v>8</v>
      </c>
      <c r="B63" s="57" t="s">
        <v>125</v>
      </c>
      <c r="C63" s="57" t="s">
        <v>33</v>
      </c>
      <c r="D63" s="57" t="s">
        <v>37</v>
      </c>
      <c r="E63" s="57" t="s">
        <v>31</v>
      </c>
      <c r="F63" s="16">
        <v>265</v>
      </c>
      <c r="G63" s="5">
        <v>2014</v>
      </c>
      <c r="H63" s="30">
        <v>14045.5</v>
      </c>
      <c r="I63" s="30"/>
      <c r="J63" s="30"/>
      <c r="K63" s="30">
        <v>14045.5</v>
      </c>
      <c r="L63" s="30"/>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row>
    <row r="64" spans="1:37" s="4" customFormat="1" ht="17.100000000000001" customHeight="1">
      <c r="A64" s="123"/>
      <c r="B64" s="57"/>
      <c r="C64" s="57"/>
      <c r="D64" s="57"/>
      <c r="E64" s="57"/>
      <c r="F64" s="16">
        <v>265</v>
      </c>
      <c r="G64" s="16">
        <v>2015</v>
      </c>
      <c r="H64" s="30">
        <v>14045.5</v>
      </c>
      <c r="I64" s="30"/>
      <c r="J64" s="30"/>
      <c r="K64" s="30">
        <v>14045.5</v>
      </c>
      <c r="L64" s="30"/>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row>
    <row r="65" spans="1:37" s="4" customFormat="1" ht="17.100000000000001" customHeight="1">
      <c r="A65" s="123"/>
      <c r="B65" s="57"/>
      <c r="C65" s="57"/>
      <c r="D65" s="57"/>
      <c r="E65" s="57"/>
      <c r="F65" s="16">
        <v>265</v>
      </c>
      <c r="G65" s="16">
        <v>2016</v>
      </c>
      <c r="H65" s="30">
        <v>14045.5</v>
      </c>
      <c r="I65" s="30"/>
      <c r="J65" s="30"/>
      <c r="K65" s="30">
        <v>14045.5</v>
      </c>
      <c r="L65" s="30"/>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row>
    <row r="66" spans="1:37" s="4" customFormat="1" ht="17.100000000000001" customHeight="1">
      <c r="A66" s="123"/>
      <c r="B66" s="57"/>
      <c r="C66" s="57"/>
      <c r="D66" s="57"/>
      <c r="E66" s="57"/>
      <c r="F66" s="16"/>
      <c r="G66" s="16">
        <v>2017</v>
      </c>
      <c r="H66" s="30"/>
      <c r="I66" s="30"/>
      <c r="J66" s="30"/>
      <c r="K66" s="30"/>
      <c r="L66" s="30"/>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row>
    <row r="67" spans="1:37" s="4" customFormat="1" ht="17.100000000000001" customHeight="1">
      <c r="A67" s="123"/>
      <c r="B67" s="57"/>
      <c r="C67" s="57"/>
      <c r="D67" s="57"/>
      <c r="E67" s="57"/>
      <c r="F67" s="16"/>
      <c r="G67" s="16">
        <v>2018</v>
      </c>
      <c r="H67" s="30"/>
      <c r="I67" s="30"/>
      <c r="J67" s="30"/>
      <c r="K67" s="30"/>
      <c r="L67" s="30"/>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row>
    <row r="68" spans="1:37" s="4" customFormat="1" ht="17.100000000000001" customHeight="1">
      <c r="A68" s="123"/>
      <c r="B68" s="57"/>
      <c r="C68" s="57"/>
      <c r="D68" s="57"/>
      <c r="E68" s="57"/>
      <c r="F68" s="16"/>
      <c r="G68" s="16">
        <v>2019</v>
      </c>
      <c r="H68" s="30"/>
      <c r="I68" s="30"/>
      <c r="J68" s="30"/>
      <c r="K68" s="30"/>
      <c r="L68" s="30"/>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row>
    <row r="69" spans="1:37" s="4" customFormat="1" ht="17.100000000000001" customHeight="1">
      <c r="A69" s="124"/>
      <c r="B69" s="57"/>
      <c r="C69" s="57"/>
      <c r="D69" s="57"/>
      <c r="E69" s="57"/>
      <c r="F69" s="16"/>
      <c r="G69" s="16">
        <v>2020</v>
      </c>
      <c r="H69" s="30"/>
      <c r="I69" s="30"/>
      <c r="J69" s="30"/>
      <c r="K69" s="30"/>
      <c r="L69" s="30"/>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row>
    <row r="70" spans="1:37" s="4" customFormat="1" ht="17.100000000000001" customHeight="1">
      <c r="A70" s="9"/>
      <c r="B70" s="68" t="s">
        <v>113</v>
      </c>
      <c r="C70" s="66"/>
      <c r="D70" s="67"/>
      <c r="E70" s="8"/>
      <c r="F70" s="16"/>
      <c r="G70" s="31">
        <v>2014</v>
      </c>
      <c r="H70" s="32">
        <f>H35+H42+H49+H56+H63+H15+H16+H17+H18+H20+H21+H22</f>
        <v>19656.599999999999</v>
      </c>
      <c r="I70" s="32">
        <f t="shared" ref="I70:L70" si="12">I35+I42+I49+I56+I63+I15+I16+I17+I18+I20+I21+I22</f>
        <v>0</v>
      </c>
      <c r="J70" s="32">
        <f t="shared" si="12"/>
        <v>5431.0999999999995</v>
      </c>
      <c r="K70" s="32">
        <f t="shared" si="12"/>
        <v>14225.5</v>
      </c>
      <c r="L70" s="32">
        <f t="shared" si="12"/>
        <v>0</v>
      </c>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row>
    <row r="71" spans="1:37" s="4" customFormat="1" ht="17.100000000000001" customHeight="1">
      <c r="A71" s="9"/>
      <c r="B71" s="15"/>
      <c r="C71" s="15"/>
      <c r="D71" s="15"/>
      <c r="E71" s="8"/>
      <c r="F71" s="16"/>
      <c r="G71" s="33">
        <v>2015</v>
      </c>
      <c r="H71" s="32">
        <f>H23+H24+H36+H43+H50+H57+H64</f>
        <v>20624</v>
      </c>
      <c r="I71" s="32">
        <f t="shared" ref="I71:L71" si="13">I23+I24+I36+I43+I50+I57+I64</f>
        <v>0</v>
      </c>
      <c r="J71" s="32">
        <f t="shared" si="13"/>
        <v>6232.8</v>
      </c>
      <c r="K71" s="32">
        <f t="shared" si="13"/>
        <v>14391.2</v>
      </c>
      <c r="L71" s="32">
        <f t="shared" si="13"/>
        <v>0</v>
      </c>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row>
    <row r="72" spans="1:37" s="4" customFormat="1" ht="17.100000000000001" customHeight="1">
      <c r="A72" s="9"/>
      <c r="B72" s="15"/>
      <c r="C72" s="15"/>
      <c r="D72" s="15"/>
      <c r="E72" s="8"/>
      <c r="F72" s="16"/>
      <c r="G72" s="33">
        <v>2016</v>
      </c>
      <c r="H72" s="32">
        <f>H25+H26+H44+H51+H58+H65+H37</f>
        <v>20624</v>
      </c>
      <c r="I72" s="32">
        <f t="shared" ref="I72:L72" si="14">I25+I26+I44+I51+I58+I65+I37</f>
        <v>0</v>
      </c>
      <c r="J72" s="32">
        <f t="shared" si="14"/>
        <v>6232.8</v>
      </c>
      <c r="K72" s="32">
        <f t="shared" si="14"/>
        <v>14391.2</v>
      </c>
      <c r="L72" s="32">
        <f t="shared" si="14"/>
        <v>0</v>
      </c>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row>
    <row r="73" spans="1:37" s="4" customFormat="1" ht="17.100000000000001" customHeight="1">
      <c r="A73" s="9"/>
      <c r="B73" s="15"/>
      <c r="C73" s="15"/>
      <c r="D73" s="15"/>
      <c r="E73" s="8"/>
      <c r="F73" s="16"/>
      <c r="G73" s="33">
        <v>2017</v>
      </c>
      <c r="H73" s="32">
        <f>H27+H28+H38+H52+H59+H66</f>
        <v>770</v>
      </c>
      <c r="I73" s="32">
        <f t="shared" ref="I73:L73" si="15">I27+I28+I38+I52+I59+I66</f>
        <v>0</v>
      </c>
      <c r="J73" s="32">
        <f t="shared" si="15"/>
        <v>0</v>
      </c>
      <c r="K73" s="32">
        <f t="shared" si="15"/>
        <v>770</v>
      </c>
      <c r="L73" s="32">
        <f t="shared" si="15"/>
        <v>0</v>
      </c>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row>
    <row r="74" spans="1:37" s="4" customFormat="1" ht="17.100000000000001" customHeight="1">
      <c r="A74" s="9"/>
      <c r="B74" s="15"/>
      <c r="C74" s="15"/>
      <c r="D74" s="15"/>
      <c r="E74" s="8"/>
      <c r="F74" s="16"/>
      <c r="G74" s="33">
        <v>2018</v>
      </c>
      <c r="H74" s="32">
        <f>H29+H30+H39+H53+H60+H67</f>
        <v>770</v>
      </c>
      <c r="I74" s="32">
        <f t="shared" ref="I74:K74" si="16">I29+I30+I39+I53+I60+I67</f>
        <v>0</v>
      </c>
      <c r="J74" s="32">
        <f t="shared" si="16"/>
        <v>0</v>
      </c>
      <c r="K74" s="32">
        <f t="shared" si="16"/>
        <v>770</v>
      </c>
      <c r="L74" s="32">
        <f t="shared" ref="L74" si="17">L29+L30+L39+L53+L60+L67</f>
        <v>0</v>
      </c>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row>
    <row r="75" spans="1:37" s="4" customFormat="1" ht="17.100000000000001" customHeight="1">
      <c r="A75" s="9"/>
      <c r="B75" s="15"/>
      <c r="C75" s="15"/>
      <c r="D75" s="15"/>
      <c r="E75" s="8"/>
      <c r="F75" s="16"/>
      <c r="G75" s="33">
        <v>2019</v>
      </c>
      <c r="H75" s="32">
        <f>H31+H32+H40+H54+H61+H68</f>
        <v>770</v>
      </c>
      <c r="I75" s="32">
        <f t="shared" ref="I75:K75" si="18">I31+I32+I40+I54+I61+I68</f>
        <v>0</v>
      </c>
      <c r="J75" s="32">
        <f t="shared" si="18"/>
        <v>0</v>
      </c>
      <c r="K75" s="32">
        <f t="shared" si="18"/>
        <v>770</v>
      </c>
      <c r="L75" s="32">
        <f t="shared" ref="L75" si="19">L31+L32+L40+L54+L61+L68</f>
        <v>0</v>
      </c>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row>
    <row r="76" spans="1:37" s="4" customFormat="1" ht="17.100000000000001" customHeight="1">
      <c r="A76" s="9"/>
      <c r="B76" s="15"/>
      <c r="C76" s="15"/>
      <c r="D76" s="15"/>
      <c r="E76" s="8"/>
      <c r="F76" s="16"/>
      <c r="G76" s="33">
        <v>2020</v>
      </c>
      <c r="H76" s="32">
        <f>H33+H34+H48+H55+H62+H69</f>
        <v>770</v>
      </c>
      <c r="I76" s="32">
        <f t="shared" ref="I76:K76" si="20">I33+I34+I48+I55+I62+I69</f>
        <v>0</v>
      </c>
      <c r="J76" s="32">
        <f t="shared" si="20"/>
        <v>0</v>
      </c>
      <c r="K76" s="32">
        <f t="shared" si="20"/>
        <v>770</v>
      </c>
      <c r="L76" s="32">
        <f t="shared" ref="L76" si="21">L33+L34+L48+L55+L62+L69</f>
        <v>0</v>
      </c>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row>
    <row r="77" spans="1:37" s="4" customFormat="1" ht="15" customHeight="1">
      <c r="A77" s="136" t="s">
        <v>126</v>
      </c>
      <c r="B77" s="136"/>
      <c r="C77" s="136"/>
      <c r="D77" s="136"/>
      <c r="E77" s="136"/>
      <c r="F77" s="136"/>
      <c r="G77" s="136"/>
      <c r="H77" s="136"/>
      <c r="I77" s="136"/>
      <c r="J77" s="136"/>
      <c r="K77" s="136"/>
      <c r="L77" s="136"/>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row>
    <row r="78" spans="1:37" s="4" customFormat="1" ht="17.100000000000001" customHeight="1">
      <c r="A78" s="122">
        <v>1</v>
      </c>
      <c r="B78" s="57" t="s">
        <v>127</v>
      </c>
      <c r="C78" s="57" t="s">
        <v>39</v>
      </c>
      <c r="D78" s="57" t="s">
        <v>38</v>
      </c>
      <c r="E78" s="57" t="s">
        <v>36</v>
      </c>
      <c r="F78" s="16">
        <v>100</v>
      </c>
      <c r="G78" s="5">
        <v>2014</v>
      </c>
      <c r="H78" s="30">
        <v>57518.5</v>
      </c>
      <c r="I78" s="30"/>
      <c r="J78" s="30">
        <v>57518.5</v>
      </c>
      <c r="K78" s="30"/>
      <c r="L78" s="30"/>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row>
    <row r="79" spans="1:37" s="4" customFormat="1" ht="17.100000000000001" customHeight="1">
      <c r="A79" s="123"/>
      <c r="B79" s="57"/>
      <c r="C79" s="57"/>
      <c r="D79" s="57"/>
      <c r="E79" s="57"/>
      <c r="F79" s="16">
        <v>100</v>
      </c>
      <c r="G79" s="16">
        <v>2015</v>
      </c>
      <c r="H79" s="30">
        <v>60467.3</v>
      </c>
      <c r="I79" s="30"/>
      <c r="J79" s="30">
        <v>60467.3</v>
      </c>
      <c r="K79" s="30"/>
      <c r="L79" s="30"/>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row>
    <row r="80" spans="1:37" s="4" customFormat="1" ht="17.100000000000001" customHeight="1">
      <c r="A80" s="123"/>
      <c r="B80" s="57"/>
      <c r="C80" s="57"/>
      <c r="D80" s="57"/>
      <c r="E80" s="57"/>
      <c r="F80" s="16">
        <v>100</v>
      </c>
      <c r="G80" s="16">
        <v>2016</v>
      </c>
      <c r="H80" s="30">
        <v>67146.7</v>
      </c>
      <c r="I80" s="30"/>
      <c r="J80" s="30">
        <v>67146.7</v>
      </c>
      <c r="K80" s="30"/>
      <c r="L80" s="30"/>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row>
    <row r="81" spans="1:37" s="4" customFormat="1" ht="17.100000000000001" customHeight="1">
      <c r="A81" s="123"/>
      <c r="B81" s="57"/>
      <c r="C81" s="57"/>
      <c r="D81" s="57"/>
      <c r="E81" s="57"/>
      <c r="F81" s="16"/>
      <c r="G81" s="16">
        <v>2017</v>
      </c>
      <c r="H81" s="30"/>
      <c r="I81" s="30"/>
      <c r="J81" s="30"/>
      <c r="K81" s="30"/>
      <c r="L81" s="30"/>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row>
    <row r="82" spans="1:37" s="4" customFormat="1" ht="17.100000000000001" customHeight="1">
      <c r="A82" s="123"/>
      <c r="B82" s="57"/>
      <c r="C82" s="57"/>
      <c r="D82" s="57"/>
      <c r="E82" s="57"/>
      <c r="F82" s="16"/>
      <c r="G82" s="16">
        <v>2018</v>
      </c>
      <c r="H82" s="30"/>
      <c r="I82" s="30"/>
      <c r="J82" s="30"/>
      <c r="K82" s="30"/>
      <c r="L82" s="30"/>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row>
    <row r="83" spans="1:37" s="4" customFormat="1" ht="17.100000000000001" customHeight="1">
      <c r="A83" s="123"/>
      <c r="B83" s="57"/>
      <c r="C83" s="57"/>
      <c r="D83" s="57"/>
      <c r="E83" s="57"/>
      <c r="F83" s="16"/>
      <c r="G83" s="16">
        <v>2019</v>
      </c>
      <c r="H83" s="30"/>
      <c r="I83" s="30"/>
      <c r="J83" s="30"/>
      <c r="K83" s="30"/>
      <c r="L83" s="30"/>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row>
    <row r="84" spans="1:37" s="4" customFormat="1" ht="17.100000000000001" customHeight="1">
      <c r="A84" s="124"/>
      <c r="B84" s="57"/>
      <c r="C84" s="57"/>
      <c r="D84" s="57"/>
      <c r="E84" s="57"/>
      <c r="F84" s="16"/>
      <c r="G84" s="16">
        <v>2020</v>
      </c>
      <c r="H84" s="30"/>
      <c r="I84" s="30"/>
      <c r="J84" s="30"/>
      <c r="K84" s="30"/>
      <c r="L84" s="30"/>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row>
    <row r="85" spans="1:37" s="4" customFormat="1" ht="17.100000000000001" customHeight="1">
      <c r="A85" s="122">
        <v>2</v>
      </c>
      <c r="B85" s="57" t="s">
        <v>128</v>
      </c>
      <c r="C85" s="57" t="s">
        <v>39</v>
      </c>
      <c r="D85" s="57" t="s">
        <v>38</v>
      </c>
      <c r="E85" s="57" t="s">
        <v>36</v>
      </c>
      <c r="F85" s="16">
        <v>100</v>
      </c>
      <c r="G85" s="5">
        <v>2014</v>
      </c>
      <c r="H85" s="30">
        <f>I85+J85+K85+L85</f>
        <v>19969.3</v>
      </c>
      <c r="I85" s="30"/>
      <c r="J85" s="30">
        <v>19969.3</v>
      </c>
      <c r="K85" s="30"/>
      <c r="L85" s="30"/>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row>
    <row r="86" spans="1:37" ht="17.100000000000001" customHeight="1">
      <c r="A86" s="123"/>
      <c r="B86" s="57"/>
      <c r="C86" s="57"/>
      <c r="D86" s="57"/>
      <c r="E86" s="57"/>
      <c r="F86" s="16">
        <v>100</v>
      </c>
      <c r="G86" s="16">
        <v>2015</v>
      </c>
      <c r="H86" s="30">
        <f t="shared" ref="H86:H149" si="22">I86+J86+K86+L86</f>
        <v>20589.599999999999</v>
      </c>
      <c r="I86" s="30"/>
      <c r="J86" s="30">
        <v>20589.599999999999</v>
      </c>
      <c r="K86" s="30"/>
      <c r="L86" s="30"/>
    </row>
    <row r="87" spans="1:37" ht="17.100000000000001" customHeight="1">
      <c r="A87" s="123"/>
      <c r="B87" s="57"/>
      <c r="C87" s="57"/>
      <c r="D87" s="57"/>
      <c r="E87" s="57"/>
      <c r="F87" s="16">
        <v>100</v>
      </c>
      <c r="G87" s="16">
        <v>2016</v>
      </c>
      <c r="H87" s="30">
        <f t="shared" si="22"/>
        <v>20589.599999999999</v>
      </c>
      <c r="I87" s="30"/>
      <c r="J87" s="30">
        <v>20589.599999999999</v>
      </c>
      <c r="K87" s="30"/>
      <c r="L87" s="30"/>
    </row>
    <row r="88" spans="1:37" ht="17.100000000000001" customHeight="1">
      <c r="A88" s="123"/>
      <c r="B88" s="57"/>
      <c r="C88" s="57"/>
      <c r="D88" s="57"/>
      <c r="E88" s="57"/>
      <c r="F88" s="16"/>
      <c r="G88" s="16">
        <v>2017</v>
      </c>
      <c r="H88" s="30">
        <f t="shared" si="22"/>
        <v>0</v>
      </c>
      <c r="I88" s="30"/>
      <c r="J88" s="30"/>
      <c r="K88" s="30"/>
      <c r="L88" s="30"/>
    </row>
    <row r="89" spans="1:37" ht="17.100000000000001" customHeight="1">
      <c r="A89" s="123"/>
      <c r="B89" s="57"/>
      <c r="C89" s="57"/>
      <c r="D89" s="57"/>
      <c r="E89" s="57"/>
      <c r="F89" s="16"/>
      <c r="G89" s="16">
        <v>2018</v>
      </c>
      <c r="H89" s="30">
        <f t="shared" si="22"/>
        <v>0</v>
      </c>
      <c r="I89" s="30"/>
      <c r="J89" s="30"/>
      <c r="K89" s="30"/>
      <c r="L89" s="30"/>
    </row>
    <row r="90" spans="1:37" ht="17.100000000000001" customHeight="1">
      <c r="A90" s="123"/>
      <c r="B90" s="57"/>
      <c r="C90" s="57"/>
      <c r="D90" s="57"/>
      <c r="E90" s="57"/>
      <c r="F90" s="16"/>
      <c r="G90" s="16">
        <v>2019</v>
      </c>
      <c r="H90" s="30">
        <f t="shared" si="22"/>
        <v>0</v>
      </c>
      <c r="I90" s="30"/>
      <c r="J90" s="30"/>
      <c r="K90" s="30"/>
      <c r="L90" s="30"/>
    </row>
    <row r="91" spans="1:37" ht="17.100000000000001" customHeight="1">
      <c r="A91" s="124"/>
      <c r="B91" s="57"/>
      <c r="C91" s="57"/>
      <c r="D91" s="57"/>
      <c r="E91" s="57"/>
      <c r="F91" s="16"/>
      <c r="G91" s="16">
        <v>2020</v>
      </c>
      <c r="H91" s="30">
        <f t="shared" si="22"/>
        <v>0</v>
      </c>
      <c r="I91" s="30"/>
      <c r="J91" s="30"/>
      <c r="K91" s="30"/>
      <c r="L91" s="30"/>
    </row>
    <row r="92" spans="1:37" ht="17.100000000000001" customHeight="1">
      <c r="A92" s="122">
        <v>3</v>
      </c>
      <c r="B92" s="57" t="s">
        <v>129</v>
      </c>
      <c r="C92" s="57" t="s">
        <v>39</v>
      </c>
      <c r="D92" s="57" t="s">
        <v>40</v>
      </c>
      <c r="E92" s="57" t="s">
        <v>31</v>
      </c>
      <c r="F92" s="16">
        <v>1</v>
      </c>
      <c r="G92" s="5">
        <v>2014</v>
      </c>
      <c r="H92" s="30">
        <f t="shared" si="22"/>
        <v>85.8</v>
      </c>
      <c r="I92" s="30"/>
      <c r="J92" s="30">
        <v>85.8</v>
      </c>
      <c r="K92" s="30"/>
      <c r="L92" s="30"/>
    </row>
    <row r="93" spans="1:37" ht="17.100000000000001" customHeight="1">
      <c r="A93" s="123"/>
      <c r="B93" s="57"/>
      <c r="C93" s="57"/>
      <c r="D93" s="57"/>
      <c r="E93" s="57"/>
      <c r="F93" s="16">
        <v>1</v>
      </c>
      <c r="G93" s="16">
        <v>2015</v>
      </c>
      <c r="H93" s="30">
        <f t="shared" si="22"/>
        <v>85.8</v>
      </c>
      <c r="I93" s="30"/>
      <c r="J93" s="30">
        <v>85.8</v>
      </c>
      <c r="K93" s="30"/>
      <c r="L93" s="30"/>
    </row>
    <row r="94" spans="1:37" ht="17.100000000000001" customHeight="1">
      <c r="A94" s="123"/>
      <c r="B94" s="57"/>
      <c r="C94" s="57"/>
      <c r="D94" s="57"/>
      <c r="E94" s="57"/>
      <c r="F94" s="16">
        <v>1</v>
      </c>
      <c r="G94" s="16">
        <v>2016</v>
      </c>
      <c r="H94" s="30">
        <f t="shared" si="22"/>
        <v>85.8</v>
      </c>
      <c r="I94" s="30"/>
      <c r="J94" s="30">
        <v>85.8</v>
      </c>
      <c r="K94" s="30"/>
      <c r="L94" s="30"/>
    </row>
    <row r="95" spans="1:37" ht="17.100000000000001" customHeight="1">
      <c r="A95" s="123"/>
      <c r="B95" s="57"/>
      <c r="C95" s="57"/>
      <c r="D95" s="57"/>
      <c r="E95" s="57"/>
      <c r="F95" s="16"/>
      <c r="G95" s="16">
        <v>2017</v>
      </c>
      <c r="H95" s="30">
        <f t="shared" si="22"/>
        <v>0</v>
      </c>
      <c r="I95" s="30"/>
      <c r="J95" s="30"/>
      <c r="K95" s="30"/>
      <c r="L95" s="30"/>
    </row>
    <row r="96" spans="1:37" ht="17.100000000000001" customHeight="1">
      <c r="A96" s="123"/>
      <c r="B96" s="57"/>
      <c r="C96" s="57"/>
      <c r="D96" s="57"/>
      <c r="E96" s="57"/>
      <c r="F96" s="16"/>
      <c r="G96" s="16">
        <v>2018</v>
      </c>
      <c r="H96" s="30">
        <f t="shared" si="22"/>
        <v>0</v>
      </c>
      <c r="I96" s="30"/>
      <c r="J96" s="30"/>
      <c r="K96" s="30"/>
      <c r="L96" s="30"/>
    </row>
    <row r="97" spans="1:12" ht="17.100000000000001" customHeight="1">
      <c r="A97" s="123"/>
      <c r="B97" s="57"/>
      <c r="C97" s="57"/>
      <c r="D97" s="57"/>
      <c r="E97" s="57"/>
      <c r="F97" s="16"/>
      <c r="G97" s="16">
        <v>2019</v>
      </c>
      <c r="H97" s="30">
        <f t="shared" si="22"/>
        <v>0</v>
      </c>
      <c r="I97" s="30"/>
      <c r="J97" s="30"/>
      <c r="K97" s="30"/>
      <c r="L97" s="30"/>
    </row>
    <row r="98" spans="1:12" ht="17.100000000000001" customHeight="1">
      <c r="A98" s="124"/>
      <c r="B98" s="57"/>
      <c r="C98" s="57"/>
      <c r="D98" s="57"/>
      <c r="E98" s="57"/>
      <c r="F98" s="16"/>
      <c r="G98" s="16">
        <v>2020</v>
      </c>
      <c r="H98" s="30">
        <f t="shared" si="22"/>
        <v>0</v>
      </c>
      <c r="I98" s="30"/>
      <c r="J98" s="30"/>
      <c r="K98" s="30"/>
      <c r="L98" s="30"/>
    </row>
    <row r="99" spans="1:12" ht="17.100000000000001" customHeight="1">
      <c r="A99" s="122">
        <v>4</v>
      </c>
      <c r="B99" s="57" t="s">
        <v>130</v>
      </c>
      <c r="C99" s="57" t="s">
        <v>39</v>
      </c>
      <c r="D99" s="57" t="s">
        <v>41</v>
      </c>
      <c r="E99" s="57" t="s">
        <v>31</v>
      </c>
      <c r="F99" s="16">
        <v>3</v>
      </c>
      <c r="G99" s="5">
        <v>2014</v>
      </c>
      <c r="H99" s="30">
        <f t="shared" si="22"/>
        <v>107.8</v>
      </c>
      <c r="I99" s="30"/>
      <c r="J99" s="30">
        <v>107.8</v>
      </c>
      <c r="K99" s="30"/>
      <c r="L99" s="30"/>
    </row>
    <row r="100" spans="1:12" ht="17.100000000000001" customHeight="1">
      <c r="A100" s="123"/>
      <c r="B100" s="57"/>
      <c r="C100" s="57"/>
      <c r="D100" s="57"/>
      <c r="E100" s="57"/>
      <c r="F100" s="16">
        <v>3</v>
      </c>
      <c r="G100" s="16">
        <v>2015</v>
      </c>
      <c r="H100" s="30">
        <f t="shared" si="22"/>
        <v>107.8</v>
      </c>
      <c r="I100" s="30"/>
      <c r="J100" s="30">
        <v>107.8</v>
      </c>
      <c r="K100" s="30"/>
      <c r="L100" s="30"/>
    </row>
    <row r="101" spans="1:12" ht="17.100000000000001" customHeight="1">
      <c r="A101" s="123"/>
      <c r="B101" s="57"/>
      <c r="C101" s="57"/>
      <c r="D101" s="57"/>
      <c r="E101" s="57"/>
      <c r="F101" s="16">
        <v>3</v>
      </c>
      <c r="G101" s="16">
        <v>2016</v>
      </c>
      <c r="H101" s="30">
        <f t="shared" si="22"/>
        <v>107.8</v>
      </c>
      <c r="I101" s="30"/>
      <c r="J101" s="30">
        <v>107.8</v>
      </c>
      <c r="K101" s="30"/>
      <c r="L101" s="30"/>
    </row>
    <row r="102" spans="1:12" ht="17.100000000000001" customHeight="1">
      <c r="A102" s="123"/>
      <c r="B102" s="57"/>
      <c r="C102" s="57"/>
      <c r="D102" s="57"/>
      <c r="E102" s="57"/>
      <c r="F102" s="16"/>
      <c r="G102" s="16">
        <v>2017</v>
      </c>
      <c r="H102" s="30">
        <f t="shared" si="22"/>
        <v>0</v>
      </c>
      <c r="I102" s="30"/>
      <c r="J102" s="30"/>
      <c r="K102" s="30"/>
      <c r="L102" s="30"/>
    </row>
    <row r="103" spans="1:12" ht="17.100000000000001" customHeight="1">
      <c r="A103" s="123"/>
      <c r="B103" s="57"/>
      <c r="C103" s="57"/>
      <c r="D103" s="57"/>
      <c r="E103" s="57"/>
      <c r="F103" s="16"/>
      <c r="G103" s="16">
        <v>2018</v>
      </c>
      <c r="H103" s="30">
        <f t="shared" si="22"/>
        <v>0</v>
      </c>
      <c r="I103" s="30"/>
      <c r="J103" s="30"/>
      <c r="K103" s="30"/>
      <c r="L103" s="30"/>
    </row>
    <row r="104" spans="1:12" ht="17.100000000000001" customHeight="1">
      <c r="A104" s="123"/>
      <c r="B104" s="57"/>
      <c r="C104" s="57"/>
      <c r="D104" s="57"/>
      <c r="E104" s="57"/>
      <c r="F104" s="16"/>
      <c r="G104" s="16">
        <v>2019</v>
      </c>
      <c r="H104" s="30">
        <f t="shared" si="22"/>
        <v>0</v>
      </c>
      <c r="I104" s="30"/>
      <c r="J104" s="30"/>
      <c r="K104" s="30"/>
      <c r="L104" s="30"/>
    </row>
    <row r="105" spans="1:12" ht="17.100000000000001" customHeight="1">
      <c r="A105" s="124"/>
      <c r="B105" s="57"/>
      <c r="C105" s="57"/>
      <c r="D105" s="57"/>
      <c r="E105" s="57"/>
      <c r="F105" s="16"/>
      <c r="G105" s="16">
        <v>2020</v>
      </c>
      <c r="H105" s="30">
        <f t="shared" si="22"/>
        <v>0</v>
      </c>
      <c r="I105" s="30"/>
      <c r="J105" s="30"/>
      <c r="K105" s="30"/>
      <c r="L105" s="30"/>
    </row>
    <row r="106" spans="1:12" ht="17.100000000000001" customHeight="1">
      <c r="A106" s="122">
        <v>5</v>
      </c>
      <c r="B106" s="57" t="s">
        <v>131</v>
      </c>
      <c r="C106" s="57" t="s">
        <v>39</v>
      </c>
      <c r="D106" s="57" t="s">
        <v>42</v>
      </c>
      <c r="E106" s="57" t="s">
        <v>31</v>
      </c>
      <c r="F106" s="16">
        <v>175</v>
      </c>
      <c r="G106" s="5">
        <v>2014</v>
      </c>
      <c r="H106" s="30">
        <f t="shared" si="22"/>
        <v>1092</v>
      </c>
      <c r="I106" s="30"/>
      <c r="J106" s="30">
        <v>1092</v>
      </c>
      <c r="K106" s="30"/>
      <c r="L106" s="30"/>
    </row>
    <row r="107" spans="1:12" ht="17.100000000000001" customHeight="1">
      <c r="A107" s="123"/>
      <c r="B107" s="57"/>
      <c r="C107" s="57"/>
      <c r="D107" s="57"/>
      <c r="E107" s="57"/>
      <c r="F107" s="16">
        <v>175</v>
      </c>
      <c r="G107" s="16">
        <v>2015</v>
      </c>
      <c r="H107" s="30">
        <f t="shared" si="22"/>
        <v>1092</v>
      </c>
      <c r="I107" s="30"/>
      <c r="J107" s="30">
        <v>1092</v>
      </c>
      <c r="K107" s="30"/>
      <c r="L107" s="30"/>
    </row>
    <row r="108" spans="1:12" ht="17.100000000000001" customHeight="1">
      <c r="A108" s="123"/>
      <c r="B108" s="57"/>
      <c r="C108" s="57"/>
      <c r="D108" s="57"/>
      <c r="E108" s="57"/>
      <c r="F108" s="16">
        <v>175</v>
      </c>
      <c r="G108" s="16">
        <v>2016</v>
      </c>
      <c r="H108" s="30">
        <f t="shared" si="22"/>
        <v>1092</v>
      </c>
      <c r="I108" s="30"/>
      <c r="J108" s="30">
        <v>1092</v>
      </c>
      <c r="K108" s="30"/>
      <c r="L108" s="30"/>
    </row>
    <row r="109" spans="1:12" ht="17.100000000000001" customHeight="1">
      <c r="A109" s="123"/>
      <c r="B109" s="57"/>
      <c r="C109" s="57"/>
      <c r="D109" s="57"/>
      <c r="E109" s="57"/>
      <c r="F109" s="16"/>
      <c r="G109" s="16">
        <v>2017</v>
      </c>
      <c r="H109" s="30">
        <f t="shared" si="22"/>
        <v>0</v>
      </c>
      <c r="I109" s="30"/>
      <c r="J109" s="30"/>
      <c r="K109" s="30"/>
      <c r="L109" s="30"/>
    </row>
    <row r="110" spans="1:12" ht="17.100000000000001" customHeight="1">
      <c r="A110" s="123"/>
      <c r="B110" s="57"/>
      <c r="C110" s="57"/>
      <c r="D110" s="57"/>
      <c r="E110" s="57"/>
      <c r="F110" s="16"/>
      <c r="G110" s="16">
        <v>2018</v>
      </c>
      <c r="H110" s="30">
        <f t="shared" si="22"/>
        <v>0</v>
      </c>
      <c r="I110" s="30"/>
      <c r="J110" s="30"/>
      <c r="K110" s="30"/>
      <c r="L110" s="30"/>
    </row>
    <row r="111" spans="1:12" ht="17.100000000000001" customHeight="1">
      <c r="A111" s="123"/>
      <c r="B111" s="57"/>
      <c r="C111" s="57"/>
      <c r="D111" s="57"/>
      <c r="E111" s="57"/>
      <c r="F111" s="16"/>
      <c r="G111" s="16">
        <v>2019</v>
      </c>
      <c r="H111" s="30">
        <f t="shared" si="22"/>
        <v>0</v>
      </c>
      <c r="I111" s="30"/>
      <c r="J111" s="30"/>
      <c r="K111" s="30"/>
      <c r="L111" s="30"/>
    </row>
    <row r="112" spans="1:12" ht="17.100000000000001" customHeight="1">
      <c r="A112" s="124"/>
      <c r="B112" s="57"/>
      <c r="C112" s="57"/>
      <c r="D112" s="57"/>
      <c r="E112" s="57"/>
      <c r="F112" s="16"/>
      <c r="G112" s="16">
        <v>2020</v>
      </c>
      <c r="H112" s="30">
        <f t="shared" si="22"/>
        <v>0</v>
      </c>
      <c r="I112" s="30"/>
      <c r="J112" s="30"/>
      <c r="K112" s="30"/>
      <c r="L112" s="30"/>
    </row>
    <row r="113" spans="1:12" ht="17.100000000000001" customHeight="1">
      <c r="A113" s="122">
        <v>6</v>
      </c>
      <c r="B113" s="57" t="s">
        <v>132</v>
      </c>
      <c r="C113" s="57" t="s">
        <v>39</v>
      </c>
      <c r="D113" s="57" t="s">
        <v>43</v>
      </c>
      <c r="E113" s="57" t="s">
        <v>31</v>
      </c>
      <c r="F113" s="16">
        <v>1378</v>
      </c>
      <c r="G113" s="5">
        <v>2014</v>
      </c>
      <c r="H113" s="30">
        <f t="shared" si="22"/>
        <v>753.8</v>
      </c>
      <c r="I113" s="30"/>
      <c r="J113" s="30">
        <v>753.8</v>
      </c>
      <c r="K113" s="30"/>
      <c r="L113" s="30"/>
    </row>
    <row r="114" spans="1:12" ht="17.100000000000001" customHeight="1">
      <c r="A114" s="123"/>
      <c r="B114" s="57"/>
      <c r="C114" s="57"/>
      <c r="D114" s="57"/>
      <c r="E114" s="57"/>
      <c r="F114" s="16">
        <v>1378</v>
      </c>
      <c r="G114" s="16">
        <v>2015</v>
      </c>
      <c r="H114" s="30">
        <f t="shared" si="22"/>
        <v>753.8</v>
      </c>
      <c r="I114" s="30"/>
      <c r="J114" s="30">
        <v>753.8</v>
      </c>
      <c r="K114" s="30"/>
      <c r="L114" s="30"/>
    </row>
    <row r="115" spans="1:12" ht="17.100000000000001" customHeight="1">
      <c r="A115" s="123"/>
      <c r="B115" s="57"/>
      <c r="C115" s="57"/>
      <c r="D115" s="57"/>
      <c r="E115" s="57"/>
      <c r="F115" s="16">
        <v>1378</v>
      </c>
      <c r="G115" s="16">
        <v>2016</v>
      </c>
      <c r="H115" s="30">
        <f t="shared" si="22"/>
        <v>753.8</v>
      </c>
      <c r="I115" s="30"/>
      <c r="J115" s="30">
        <v>753.8</v>
      </c>
      <c r="K115" s="30"/>
      <c r="L115" s="30"/>
    </row>
    <row r="116" spans="1:12" ht="17.100000000000001" customHeight="1">
      <c r="A116" s="123"/>
      <c r="B116" s="57"/>
      <c r="C116" s="57"/>
      <c r="D116" s="57"/>
      <c r="E116" s="57"/>
      <c r="F116" s="16"/>
      <c r="G116" s="16">
        <v>2017</v>
      </c>
      <c r="H116" s="30">
        <f t="shared" si="22"/>
        <v>0</v>
      </c>
      <c r="I116" s="30"/>
      <c r="J116" s="30"/>
      <c r="K116" s="30"/>
      <c r="L116" s="30"/>
    </row>
    <row r="117" spans="1:12" ht="17.100000000000001" customHeight="1">
      <c r="A117" s="123"/>
      <c r="B117" s="57"/>
      <c r="C117" s="57"/>
      <c r="D117" s="57"/>
      <c r="E117" s="57"/>
      <c r="F117" s="16"/>
      <c r="G117" s="16">
        <v>2018</v>
      </c>
      <c r="H117" s="30">
        <f t="shared" si="22"/>
        <v>0</v>
      </c>
      <c r="I117" s="30"/>
      <c r="J117" s="30"/>
      <c r="K117" s="30"/>
      <c r="L117" s="30"/>
    </row>
    <row r="118" spans="1:12" ht="17.100000000000001" customHeight="1">
      <c r="A118" s="123"/>
      <c r="B118" s="57"/>
      <c r="C118" s="57"/>
      <c r="D118" s="57"/>
      <c r="E118" s="57"/>
      <c r="F118" s="16"/>
      <c r="G118" s="16">
        <v>2019</v>
      </c>
      <c r="H118" s="30">
        <f t="shared" si="22"/>
        <v>0</v>
      </c>
      <c r="I118" s="30"/>
      <c r="J118" s="30"/>
      <c r="K118" s="30"/>
      <c r="L118" s="30"/>
    </row>
    <row r="119" spans="1:12" ht="17.100000000000001" customHeight="1">
      <c r="A119" s="124"/>
      <c r="B119" s="57"/>
      <c r="C119" s="57"/>
      <c r="D119" s="57"/>
      <c r="E119" s="57"/>
      <c r="F119" s="16"/>
      <c r="G119" s="16">
        <v>2020</v>
      </c>
      <c r="H119" s="30">
        <f t="shared" si="22"/>
        <v>0</v>
      </c>
      <c r="I119" s="30"/>
      <c r="J119" s="30"/>
      <c r="K119" s="30"/>
      <c r="L119" s="30"/>
    </row>
    <row r="120" spans="1:12" ht="17.100000000000001" customHeight="1">
      <c r="A120" s="122">
        <v>7</v>
      </c>
      <c r="B120" s="57" t="s">
        <v>133</v>
      </c>
      <c r="C120" s="57" t="s">
        <v>39</v>
      </c>
      <c r="D120" s="57" t="s">
        <v>44</v>
      </c>
      <c r="E120" s="57" t="s">
        <v>31</v>
      </c>
      <c r="F120" s="16">
        <v>1030</v>
      </c>
      <c r="G120" s="5">
        <v>2014</v>
      </c>
      <c r="H120" s="30">
        <f t="shared" si="22"/>
        <v>11322.4</v>
      </c>
      <c r="I120" s="30"/>
      <c r="J120" s="30"/>
      <c r="K120" s="30">
        <v>11322.4</v>
      </c>
      <c r="L120" s="30"/>
    </row>
    <row r="121" spans="1:12" ht="17.100000000000001" customHeight="1">
      <c r="A121" s="123"/>
      <c r="B121" s="57"/>
      <c r="C121" s="57"/>
      <c r="D121" s="57"/>
      <c r="E121" s="57"/>
      <c r="F121" s="16">
        <v>1030</v>
      </c>
      <c r="G121" s="16">
        <v>2015</v>
      </c>
      <c r="H121" s="30">
        <f t="shared" si="22"/>
        <v>9822.4</v>
      </c>
      <c r="I121" s="30"/>
      <c r="J121" s="30"/>
      <c r="K121" s="30">
        <v>9822.4</v>
      </c>
      <c r="L121" s="30"/>
    </row>
    <row r="122" spans="1:12" ht="17.100000000000001" customHeight="1">
      <c r="A122" s="123"/>
      <c r="B122" s="57"/>
      <c r="C122" s="57"/>
      <c r="D122" s="57"/>
      <c r="E122" s="57"/>
      <c r="F122" s="16">
        <v>1030</v>
      </c>
      <c r="G122" s="16">
        <v>2016</v>
      </c>
      <c r="H122" s="30">
        <f t="shared" si="22"/>
        <v>9822.4</v>
      </c>
      <c r="I122" s="30"/>
      <c r="J122" s="30"/>
      <c r="K122" s="30">
        <v>9822.4</v>
      </c>
      <c r="L122" s="30"/>
    </row>
    <row r="123" spans="1:12" ht="17.100000000000001" customHeight="1">
      <c r="A123" s="123"/>
      <c r="B123" s="57"/>
      <c r="C123" s="57"/>
      <c r="D123" s="57"/>
      <c r="E123" s="57"/>
      <c r="F123" s="16"/>
      <c r="G123" s="16">
        <v>2017</v>
      </c>
      <c r="H123" s="30">
        <f t="shared" si="22"/>
        <v>0</v>
      </c>
      <c r="I123" s="30"/>
      <c r="J123" s="30"/>
      <c r="K123" s="30"/>
      <c r="L123" s="30"/>
    </row>
    <row r="124" spans="1:12" ht="17.100000000000001" customHeight="1">
      <c r="A124" s="123"/>
      <c r="B124" s="57"/>
      <c r="C124" s="57"/>
      <c r="D124" s="57"/>
      <c r="E124" s="57"/>
      <c r="F124" s="16"/>
      <c r="G124" s="16">
        <v>2018</v>
      </c>
      <c r="H124" s="30">
        <f t="shared" si="22"/>
        <v>0</v>
      </c>
      <c r="I124" s="30"/>
      <c r="J124" s="30"/>
      <c r="K124" s="30"/>
      <c r="L124" s="30"/>
    </row>
    <row r="125" spans="1:12" ht="17.100000000000001" customHeight="1">
      <c r="A125" s="123"/>
      <c r="B125" s="57"/>
      <c r="C125" s="57"/>
      <c r="D125" s="57"/>
      <c r="E125" s="57"/>
      <c r="F125" s="16"/>
      <c r="G125" s="16">
        <v>2019</v>
      </c>
      <c r="H125" s="30">
        <f t="shared" si="22"/>
        <v>0</v>
      </c>
      <c r="I125" s="30"/>
      <c r="J125" s="30"/>
      <c r="K125" s="30"/>
      <c r="L125" s="30"/>
    </row>
    <row r="126" spans="1:12" ht="17.100000000000001" customHeight="1">
      <c r="A126" s="124"/>
      <c r="B126" s="57"/>
      <c r="C126" s="57"/>
      <c r="D126" s="57"/>
      <c r="E126" s="57"/>
      <c r="F126" s="16"/>
      <c r="G126" s="16">
        <v>2020</v>
      </c>
      <c r="H126" s="30">
        <f t="shared" si="22"/>
        <v>0</v>
      </c>
      <c r="I126" s="30"/>
      <c r="J126" s="30"/>
      <c r="K126" s="30"/>
      <c r="L126" s="30"/>
    </row>
    <row r="127" spans="1:12" ht="17.100000000000001" customHeight="1">
      <c r="A127" s="122">
        <v>8</v>
      </c>
      <c r="B127" s="57" t="s">
        <v>134</v>
      </c>
      <c r="C127" s="57" t="s">
        <v>39</v>
      </c>
      <c r="D127" s="57" t="s">
        <v>45</v>
      </c>
      <c r="E127" s="57" t="s">
        <v>31</v>
      </c>
      <c r="F127" s="16">
        <v>1514</v>
      </c>
      <c r="G127" s="5">
        <v>2014</v>
      </c>
      <c r="H127" s="30">
        <f t="shared" si="22"/>
        <v>15265.2</v>
      </c>
      <c r="I127" s="30"/>
      <c r="J127" s="30"/>
      <c r="K127" s="30">
        <v>15265.2</v>
      </c>
      <c r="L127" s="30"/>
    </row>
    <row r="128" spans="1:12" ht="17.100000000000001" customHeight="1">
      <c r="A128" s="123"/>
      <c r="B128" s="57"/>
      <c r="C128" s="57"/>
      <c r="D128" s="57"/>
      <c r="E128" s="57"/>
      <c r="F128" s="16">
        <v>1500</v>
      </c>
      <c r="G128" s="16">
        <v>2015</v>
      </c>
      <c r="H128" s="30">
        <f t="shared" si="22"/>
        <v>13694.9</v>
      </c>
      <c r="I128" s="30"/>
      <c r="J128" s="30"/>
      <c r="K128" s="30">
        <v>13694.9</v>
      </c>
      <c r="L128" s="30"/>
    </row>
    <row r="129" spans="1:37" ht="17.100000000000001" customHeight="1">
      <c r="A129" s="123"/>
      <c r="B129" s="57"/>
      <c r="C129" s="57"/>
      <c r="D129" s="57"/>
      <c r="E129" s="57"/>
      <c r="F129" s="16">
        <v>1500</v>
      </c>
      <c r="G129" s="16">
        <v>2016</v>
      </c>
      <c r="H129" s="30">
        <f t="shared" si="22"/>
        <v>13694.9</v>
      </c>
      <c r="I129" s="30"/>
      <c r="J129" s="30"/>
      <c r="K129" s="30">
        <v>13694.9</v>
      </c>
      <c r="L129" s="30"/>
    </row>
    <row r="130" spans="1:37" ht="17.100000000000001" customHeight="1">
      <c r="A130" s="123"/>
      <c r="B130" s="57"/>
      <c r="C130" s="57"/>
      <c r="D130" s="57"/>
      <c r="E130" s="57"/>
      <c r="F130" s="16"/>
      <c r="G130" s="16">
        <v>2017</v>
      </c>
      <c r="H130" s="30">
        <f t="shared" si="22"/>
        <v>0</v>
      </c>
      <c r="I130" s="30"/>
      <c r="J130" s="30"/>
      <c r="K130" s="30"/>
      <c r="L130" s="30"/>
    </row>
    <row r="131" spans="1:37" ht="17.100000000000001" customHeight="1">
      <c r="A131" s="123"/>
      <c r="B131" s="57"/>
      <c r="C131" s="57"/>
      <c r="D131" s="57"/>
      <c r="E131" s="57"/>
      <c r="F131" s="16"/>
      <c r="G131" s="16">
        <v>2018</v>
      </c>
      <c r="H131" s="30">
        <f t="shared" si="22"/>
        <v>0</v>
      </c>
      <c r="I131" s="30"/>
      <c r="J131" s="30"/>
      <c r="K131" s="30"/>
      <c r="L131" s="30"/>
    </row>
    <row r="132" spans="1:37" ht="17.100000000000001" customHeight="1">
      <c r="A132" s="123"/>
      <c r="B132" s="57"/>
      <c r="C132" s="57"/>
      <c r="D132" s="57"/>
      <c r="E132" s="57"/>
      <c r="F132" s="16"/>
      <c r="G132" s="16">
        <v>2019</v>
      </c>
      <c r="H132" s="30">
        <f t="shared" si="22"/>
        <v>0</v>
      </c>
      <c r="I132" s="30"/>
      <c r="J132" s="30"/>
      <c r="K132" s="30"/>
      <c r="L132" s="30"/>
    </row>
    <row r="133" spans="1:37" ht="17.100000000000001" customHeight="1">
      <c r="A133" s="124"/>
      <c r="B133" s="57"/>
      <c r="C133" s="57"/>
      <c r="D133" s="57"/>
      <c r="E133" s="57"/>
      <c r="F133" s="16"/>
      <c r="G133" s="16">
        <v>2020</v>
      </c>
      <c r="H133" s="30">
        <f t="shared" si="22"/>
        <v>0</v>
      </c>
      <c r="I133" s="30"/>
      <c r="J133" s="30"/>
      <c r="K133" s="30"/>
      <c r="L133" s="30"/>
    </row>
    <row r="134" spans="1:37" ht="17.100000000000001" customHeight="1">
      <c r="A134" s="125"/>
      <c r="B134" s="68" t="s">
        <v>113</v>
      </c>
      <c r="C134" s="66"/>
      <c r="D134" s="67"/>
      <c r="E134" s="8"/>
      <c r="F134" s="33"/>
      <c r="G134" s="31">
        <v>2014</v>
      </c>
      <c r="H134" s="32">
        <f>H78+H85+H92+H99+H113+H120+H127+H106</f>
        <v>106114.8</v>
      </c>
      <c r="I134" s="32">
        <f t="shared" ref="I134:L134" si="23">I78+I85+I92+I99+I113+I120+I127+I106</f>
        <v>0</v>
      </c>
      <c r="J134" s="32">
        <f t="shared" si="23"/>
        <v>79527.200000000012</v>
      </c>
      <c r="K134" s="32">
        <f t="shared" si="23"/>
        <v>26587.599999999999</v>
      </c>
      <c r="L134" s="32">
        <f t="shared" si="23"/>
        <v>0</v>
      </c>
    </row>
    <row r="135" spans="1:37" ht="17.100000000000001" customHeight="1">
      <c r="A135" s="126"/>
      <c r="B135" s="15"/>
      <c r="C135" s="15"/>
      <c r="D135" s="15"/>
      <c r="E135" s="8"/>
      <c r="F135" s="33"/>
      <c r="G135" s="33">
        <v>2015</v>
      </c>
      <c r="H135" s="32">
        <f>H79+H86+H93+H100+H114+H121+H128+H107</f>
        <v>106613.59999999999</v>
      </c>
      <c r="I135" s="32">
        <f t="shared" ref="I135:L135" si="24">I79+I86+I93+I100+I114+I121+I128+I107</f>
        <v>0</v>
      </c>
      <c r="J135" s="32">
        <f t="shared" si="24"/>
        <v>83096.3</v>
      </c>
      <c r="K135" s="32">
        <f t="shared" si="24"/>
        <v>23517.3</v>
      </c>
      <c r="L135" s="32">
        <f t="shared" si="24"/>
        <v>0</v>
      </c>
    </row>
    <row r="136" spans="1:37" ht="17.100000000000001" customHeight="1">
      <c r="A136" s="126"/>
      <c r="B136" s="15"/>
      <c r="C136" s="15"/>
      <c r="D136" s="15"/>
      <c r="E136" s="8"/>
      <c r="F136" s="33"/>
      <c r="G136" s="33">
        <v>2016</v>
      </c>
      <c r="H136" s="32">
        <f>H80+H87+H94+H101+H115+H122+H129+H108</f>
        <v>113292.99999999999</v>
      </c>
      <c r="I136" s="32">
        <f t="shared" ref="I136:L136" si="25">I80+I87+I94+I101+I115+I122+I129+I108</f>
        <v>0</v>
      </c>
      <c r="J136" s="32">
        <f t="shared" si="25"/>
        <v>89775.7</v>
      </c>
      <c r="K136" s="32">
        <f t="shared" si="25"/>
        <v>23517.3</v>
      </c>
      <c r="L136" s="32">
        <f t="shared" si="25"/>
        <v>0</v>
      </c>
    </row>
    <row r="137" spans="1:37" ht="17.100000000000001" customHeight="1">
      <c r="A137" s="126"/>
      <c r="B137" s="15"/>
      <c r="C137" s="15"/>
      <c r="D137" s="15"/>
      <c r="E137" s="8"/>
      <c r="F137" s="33"/>
      <c r="G137" s="33">
        <v>2017</v>
      </c>
      <c r="H137" s="32">
        <f>H81+H88+H95+H102+H109+H116+H123+H130</f>
        <v>0</v>
      </c>
      <c r="I137" s="32">
        <f t="shared" ref="I137:K137" si="26">I81+I88+I95+I102+I109+I116+I123+I130</f>
        <v>0</v>
      </c>
      <c r="J137" s="32">
        <f t="shared" si="26"/>
        <v>0</v>
      </c>
      <c r="K137" s="32">
        <f t="shared" si="26"/>
        <v>0</v>
      </c>
      <c r="L137" s="32">
        <f t="shared" ref="L137" si="27">L81+L88+L95+L102+L109+L116+L123+L130</f>
        <v>0</v>
      </c>
    </row>
    <row r="138" spans="1:37" ht="17.100000000000001" customHeight="1">
      <c r="A138" s="126"/>
      <c r="B138" s="15"/>
      <c r="C138" s="15"/>
      <c r="D138" s="15"/>
      <c r="E138" s="8"/>
      <c r="F138" s="33"/>
      <c r="G138" s="33">
        <v>2018</v>
      </c>
      <c r="H138" s="32">
        <f>H82+H89+H96+H103+H117+H124+H131</f>
        <v>0</v>
      </c>
      <c r="I138" s="32">
        <f t="shared" ref="I138:K138" si="28">I82+I89+I96+I103+I117+I124+I131</f>
        <v>0</v>
      </c>
      <c r="J138" s="32">
        <f t="shared" si="28"/>
        <v>0</v>
      </c>
      <c r="K138" s="32">
        <f t="shared" si="28"/>
        <v>0</v>
      </c>
      <c r="L138" s="32">
        <f t="shared" ref="L138" si="29">L82+L89+L96+L103+L117+L124+L131</f>
        <v>0</v>
      </c>
    </row>
    <row r="139" spans="1:37" ht="17.100000000000001" customHeight="1">
      <c r="A139" s="126"/>
      <c r="B139" s="15"/>
      <c r="C139" s="15"/>
      <c r="D139" s="15"/>
      <c r="E139" s="8"/>
      <c r="F139" s="33"/>
      <c r="G139" s="33">
        <v>2019</v>
      </c>
      <c r="H139" s="32">
        <f>H83+H90+H97+H104+H118+H125+H132</f>
        <v>0</v>
      </c>
      <c r="I139" s="32">
        <f t="shared" ref="I139:K139" si="30">I83+I90+I97+I104+I118+I125+I132</f>
        <v>0</v>
      </c>
      <c r="J139" s="32">
        <f t="shared" si="30"/>
        <v>0</v>
      </c>
      <c r="K139" s="32">
        <f t="shared" si="30"/>
        <v>0</v>
      </c>
      <c r="L139" s="32">
        <f t="shared" ref="L139" si="31">L83+L90+L97+L104+L118+L125+L132</f>
        <v>0</v>
      </c>
    </row>
    <row r="140" spans="1:37" ht="17.100000000000001" customHeight="1">
      <c r="A140" s="127"/>
      <c r="B140" s="15"/>
      <c r="C140" s="15"/>
      <c r="D140" s="15"/>
      <c r="E140" s="8"/>
      <c r="F140" s="33"/>
      <c r="G140" s="33">
        <v>2020</v>
      </c>
      <c r="H140" s="32">
        <f>H84+H91+H98+H105+H119+H126+H133</f>
        <v>0</v>
      </c>
      <c r="I140" s="32">
        <f t="shared" ref="I140:K140" si="32">I84+I91+I98+I105+I119+I126+I133</f>
        <v>0</v>
      </c>
      <c r="J140" s="32">
        <f t="shared" si="32"/>
        <v>0</v>
      </c>
      <c r="K140" s="32">
        <f t="shared" si="32"/>
        <v>0</v>
      </c>
      <c r="L140" s="32">
        <f t="shared" ref="L140" si="33">L84+L91+L98+L105+L119+L126+L133</f>
        <v>0</v>
      </c>
    </row>
    <row r="141" spans="1:37">
      <c r="A141" s="68" t="s">
        <v>135</v>
      </c>
      <c r="B141" s="66"/>
      <c r="C141" s="66"/>
      <c r="D141" s="66"/>
      <c r="E141" s="66"/>
      <c r="F141" s="66"/>
      <c r="G141" s="66"/>
      <c r="H141" s="66"/>
      <c r="I141" s="66"/>
      <c r="J141" s="66"/>
      <c r="K141" s="66"/>
      <c r="L141" s="67"/>
    </row>
    <row r="142" spans="1:37" s="13" customFormat="1" ht="17.100000000000001" customHeight="1">
      <c r="A142" s="69">
        <v>1</v>
      </c>
      <c r="B142" s="57" t="s">
        <v>136</v>
      </c>
      <c r="C142" s="57" t="s">
        <v>48</v>
      </c>
      <c r="D142" s="57" t="s">
        <v>97</v>
      </c>
      <c r="E142" s="137" t="s">
        <v>21</v>
      </c>
      <c r="F142" s="5"/>
      <c r="G142" s="5">
        <v>2014</v>
      </c>
      <c r="H142" s="37">
        <f t="shared" si="22"/>
        <v>0</v>
      </c>
      <c r="I142" s="37"/>
      <c r="J142" s="37"/>
      <c r="K142" s="37"/>
      <c r="L142" s="37"/>
      <c r="M142" s="19"/>
      <c r="N142" s="19"/>
      <c r="O142" s="19"/>
      <c r="P142" s="19"/>
      <c r="Q142" s="19"/>
      <c r="R142" s="19"/>
      <c r="S142" s="19"/>
      <c r="T142" s="19"/>
      <c r="U142" s="19"/>
      <c r="V142" s="19"/>
      <c r="W142" s="19"/>
      <c r="X142" s="19"/>
      <c r="Y142" s="19"/>
      <c r="Z142" s="19"/>
      <c r="AA142" s="19"/>
      <c r="AB142" s="22"/>
      <c r="AC142" s="22"/>
      <c r="AD142" s="22"/>
      <c r="AE142" s="22"/>
      <c r="AF142" s="22"/>
      <c r="AG142" s="22"/>
      <c r="AH142" s="22"/>
      <c r="AI142" s="22"/>
      <c r="AJ142" s="22"/>
      <c r="AK142" s="22"/>
    </row>
    <row r="143" spans="1:37" s="13" customFormat="1" ht="17.100000000000001" customHeight="1">
      <c r="A143" s="70"/>
      <c r="B143" s="57"/>
      <c r="C143" s="57"/>
      <c r="D143" s="57"/>
      <c r="E143" s="137"/>
      <c r="F143" s="5"/>
      <c r="G143" s="5">
        <v>2015</v>
      </c>
      <c r="H143" s="37">
        <f t="shared" si="22"/>
        <v>200</v>
      </c>
      <c r="I143" s="37"/>
      <c r="J143" s="37"/>
      <c r="K143" s="37">
        <v>200</v>
      </c>
      <c r="L143" s="37"/>
      <c r="M143" s="19"/>
      <c r="N143" s="19"/>
      <c r="O143" s="19"/>
      <c r="P143" s="19"/>
      <c r="Q143" s="19"/>
      <c r="R143" s="19"/>
      <c r="S143" s="19"/>
      <c r="T143" s="19"/>
      <c r="U143" s="19"/>
      <c r="V143" s="19"/>
      <c r="W143" s="19"/>
      <c r="X143" s="19"/>
      <c r="Y143" s="19"/>
      <c r="Z143" s="19"/>
      <c r="AA143" s="19"/>
      <c r="AB143" s="22"/>
      <c r="AC143" s="22"/>
      <c r="AD143" s="22"/>
      <c r="AE143" s="22"/>
      <c r="AF143" s="22"/>
      <c r="AG143" s="22"/>
      <c r="AH143" s="22"/>
      <c r="AI143" s="22"/>
      <c r="AJ143" s="22"/>
      <c r="AK143" s="22"/>
    </row>
    <row r="144" spans="1:37" s="13" customFormat="1" ht="17.100000000000001" customHeight="1">
      <c r="A144" s="70"/>
      <c r="B144" s="57"/>
      <c r="C144" s="57"/>
      <c r="D144" s="57"/>
      <c r="E144" s="137"/>
      <c r="F144" s="5"/>
      <c r="G144" s="5">
        <v>2016</v>
      </c>
      <c r="H144" s="37">
        <f t="shared" si="22"/>
        <v>200</v>
      </c>
      <c r="I144" s="37"/>
      <c r="J144" s="37"/>
      <c r="K144" s="37">
        <v>200</v>
      </c>
      <c r="L144" s="37"/>
      <c r="M144" s="19"/>
      <c r="N144" s="19"/>
      <c r="O144" s="19"/>
      <c r="P144" s="19"/>
      <c r="Q144" s="19"/>
      <c r="R144" s="19"/>
      <c r="S144" s="19"/>
      <c r="T144" s="19"/>
      <c r="U144" s="19"/>
      <c r="V144" s="19"/>
      <c r="W144" s="19"/>
      <c r="X144" s="19"/>
      <c r="Y144" s="19"/>
      <c r="Z144" s="19"/>
      <c r="AA144" s="19"/>
      <c r="AB144" s="22"/>
      <c r="AC144" s="22"/>
      <c r="AD144" s="22"/>
      <c r="AE144" s="22"/>
      <c r="AF144" s="22"/>
      <c r="AG144" s="22"/>
      <c r="AH144" s="22"/>
      <c r="AI144" s="22"/>
      <c r="AJ144" s="22"/>
      <c r="AK144" s="22"/>
    </row>
    <row r="145" spans="1:37" s="13" customFormat="1" ht="17.100000000000001" customHeight="1">
      <c r="A145" s="70"/>
      <c r="B145" s="57"/>
      <c r="C145" s="57"/>
      <c r="D145" s="57"/>
      <c r="E145" s="137"/>
      <c r="F145" s="5"/>
      <c r="G145" s="5">
        <v>2017</v>
      </c>
      <c r="H145" s="37">
        <f t="shared" si="22"/>
        <v>0</v>
      </c>
      <c r="I145" s="37"/>
      <c r="J145" s="37"/>
      <c r="K145" s="37"/>
      <c r="L145" s="37"/>
      <c r="M145" s="19"/>
      <c r="N145" s="19"/>
      <c r="O145" s="19"/>
      <c r="P145" s="19"/>
      <c r="Q145" s="19"/>
      <c r="R145" s="19"/>
      <c r="S145" s="19"/>
      <c r="T145" s="19"/>
      <c r="U145" s="19"/>
      <c r="V145" s="19"/>
      <c r="W145" s="19"/>
      <c r="X145" s="19"/>
      <c r="Y145" s="19"/>
      <c r="Z145" s="19"/>
      <c r="AA145" s="19"/>
      <c r="AB145" s="22"/>
      <c r="AC145" s="22"/>
      <c r="AD145" s="22"/>
      <c r="AE145" s="22"/>
      <c r="AF145" s="22"/>
      <c r="AG145" s="22"/>
      <c r="AH145" s="22"/>
      <c r="AI145" s="22"/>
      <c r="AJ145" s="22"/>
      <c r="AK145" s="22"/>
    </row>
    <row r="146" spans="1:37" s="13" customFormat="1" ht="17.100000000000001" customHeight="1">
      <c r="A146" s="70"/>
      <c r="B146" s="57"/>
      <c r="C146" s="57"/>
      <c r="D146" s="57"/>
      <c r="E146" s="137"/>
      <c r="F146" s="5"/>
      <c r="G146" s="5">
        <v>2018</v>
      </c>
      <c r="H146" s="37">
        <f t="shared" si="22"/>
        <v>0</v>
      </c>
      <c r="I146" s="37"/>
      <c r="J146" s="37"/>
      <c r="K146" s="37"/>
      <c r="L146" s="37"/>
      <c r="M146" s="19"/>
      <c r="N146" s="19"/>
      <c r="O146" s="19"/>
      <c r="P146" s="19"/>
      <c r="Q146" s="19"/>
      <c r="R146" s="19"/>
      <c r="S146" s="19"/>
      <c r="T146" s="19"/>
      <c r="U146" s="19"/>
      <c r="V146" s="19"/>
      <c r="W146" s="19"/>
      <c r="X146" s="19"/>
      <c r="Y146" s="19"/>
      <c r="Z146" s="19"/>
      <c r="AA146" s="19"/>
      <c r="AB146" s="22"/>
      <c r="AC146" s="22"/>
      <c r="AD146" s="22"/>
      <c r="AE146" s="22"/>
      <c r="AF146" s="22"/>
      <c r="AG146" s="22"/>
      <c r="AH146" s="22"/>
      <c r="AI146" s="22"/>
      <c r="AJ146" s="22"/>
      <c r="AK146" s="22"/>
    </row>
    <row r="147" spans="1:37" s="13" customFormat="1" ht="17.100000000000001" customHeight="1">
      <c r="A147" s="70"/>
      <c r="B147" s="57"/>
      <c r="C147" s="57"/>
      <c r="D147" s="57"/>
      <c r="E147" s="137"/>
      <c r="F147" s="5"/>
      <c r="G147" s="5">
        <v>2019</v>
      </c>
      <c r="H147" s="37">
        <f t="shared" si="22"/>
        <v>0</v>
      </c>
      <c r="I147" s="37"/>
      <c r="J147" s="37"/>
      <c r="K147" s="37"/>
      <c r="L147" s="37"/>
      <c r="M147" s="19"/>
      <c r="N147" s="19"/>
      <c r="O147" s="19"/>
      <c r="P147" s="19"/>
      <c r="Q147" s="19"/>
      <c r="R147" s="19"/>
      <c r="S147" s="19"/>
      <c r="T147" s="19"/>
      <c r="U147" s="19"/>
      <c r="V147" s="19"/>
      <c r="W147" s="19"/>
      <c r="X147" s="19"/>
      <c r="Y147" s="19"/>
      <c r="Z147" s="19"/>
      <c r="AA147" s="19"/>
      <c r="AB147" s="22"/>
      <c r="AC147" s="22"/>
      <c r="AD147" s="22"/>
      <c r="AE147" s="22"/>
      <c r="AF147" s="22"/>
      <c r="AG147" s="22"/>
      <c r="AH147" s="22"/>
      <c r="AI147" s="22"/>
      <c r="AJ147" s="22"/>
      <c r="AK147" s="22"/>
    </row>
    <row r="148" spans="1:37" s="13" customFormat="1" ht="17.100000000000001" customHeight="1">
      <c r="A148" s="71"/>
      <c r="B148" s="59"/>
      <c r="C148" s="57"/>
      <c r="D148" s="57"/>
      <c r="E148" s="137"/>
      <c r="F148" s="5"/>
      <c r="G148" s="5">
        <v>2020</v>
      </c>
      <c r="H148" s="37">
        <f t="shared" si="22"/>
        <v>0</v>
      </c>
      <c r="I148" s="37"/>
      <c r="J148" s="37"/>
      <c r="K148" s="37"/>
      <c r="L148" s="37"/>
      <c r="M148" s="19"/>
      <c r="N148" s="19"/>
      <c r="O148" s="19"/>
      <c r="P148" s="19"/>
      <c r="Q148" s="19"/>
      <c r="R148" s="19"/>
      <c r="S148" s="19"/>
      <c r="T148" s="19"/>
      <c r="U148" s="19"/>
      <c r="V148" s="19"/>
      <c r="W148" s="19"/>
      <c r="X148" s="19"/>
      <c r="Y148" s="19"/>
      <c r="Z148" s="19"/>
      <c r="AA148" s="19"/>
      <c r="AB148" s="22"/>
      <c r="AC148" s="22"/>
      <c r="AD148" s="22"/>
      <c r="AE148" s="22"/>
      <c r="AF148" s="22"/>
      <c r="AG148" s="22"/>
      <c r="AH148" s="22"/>
      <c r="AI148" s="22"/>
      <c r="AJ148" s="22"/>
      <c r="AK148" s="22"/>
    </row>
    <row r="149" spans="1:37" s="3" customFormat="1" ht="63" customHeight="1">
      <c r="A149" s="98">
        <v>2</v>
      </c>
      <c r="B149" s="44" t="s">
        <v>137</v>
      </c>
      <c r="C149" s="81" t="s">
        <v>96</v>
      </c>
      <c r="D149" s="59" t="s">
        <v>47</v>
      </c>
      <c r="E149" s="109" t="s">
        <v>21</v>
      </c>
      <c r="F149" s="95"/>
      <c r="G149" s="95">
        <v>2014</v>
      </c>
      <c r="H149" s="37">
        <f t="shared" si="22"/>
        <v>100</v>
      </c>
      <c r="I149" s="37"/>
      <c r="J149" s="37"/>
      <c r="K149" s="37">
        <v>100</v>
      </c>
      <c r="L149" s="37"/>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row>
    <row r="150" spans="1:37" s="3" customFormat="1" ht="41.25" customHeight="1">
      <c r="A150" s="99"/>
      <c r="B150" s="44" t="s">
        <v>138</v>
      </c>
      <c r="C150" s="82"/>
      <c r="D150" s="60"/>
      <c r="E150" s="110"/>
      <c r="F150" s="96"/>
      <c r="G150" s="96"/>
      <c r="H150" s="37">
        <f t="shared" ref="H150:H223" si="34">I150+J150+K150+L150</f>
        <v>50</v>
      </c>
      <c r="I150" s="37"/>
      <c r="J150" s="37"/>
      <c r="K150" s="37">
        <v>50</v>
      </c>
      <c r="L150" s="37"/>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row>
    <row r="151" spans="1:37" s="3" customFormat="1" ht="24.95" customHeight="1">
      <c r="A151" s="100"/>
      <c r="B151" s="44" t="s">
        <v>139</v>
      </c>
      <c r="C151" s="82"/>
      <c r="D151" s="60"/>
      <c r="E151" s="111"/>
      <c r="F151" s="97"/>
      <c r="G151" s="97"/>
      <c r="H151" s="37">
        <f t="shared" si="34"/>
        <v>100</v>
      </c>
      <c r="I151" s="37"/>
      <c r="J151" s="37"/>
      <c r="K151" s="37">
        <v>100</v>
      </c>
      <c r="L151" s="37"/>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row>
    <row r="152" spans="1:37" s="3" customFormat="1" ht="39.75" customHeight="1">
      <c r="A152" s="99">
        <v>3</v>
      </c>
      <c r="B152" s="44" t="s">
        <v>140</v>
      </c>
      <c r="C152" s="82"/>
      <c r="D152" s="60"/>
      <c r="E152" s="112"/>
      <c r="F152" s="96"/>
      <c r="G152" s="109">
        <v>2015</v>
      </c>
      <c r="H152" s="37">
        <f t="shared" si="34"/>
        <v>500</v>
      </c>
      <c r="I152" s="37"/>
      <c r="J152" s="37"/>
      <c r="K152" s="37">
        <v>500</v>
      </c>
      <c r="L152" s="37"/>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row>
    <row r="153" spans="1:37" s="3" customFormat="1" ht="24.95" customHeight="1">
      <c r="A153" s="99"/>
      <c r="B153" s="34" t="s">
        <v>141</v>
      </c>
      <c r="C153" s="82"/>
      <c r="D153" s="60"/>
      <c r="E153" s="112"/>
      <c r="F153" s="96"/>
      <c r="G153" s="110"/>
      <c r="H153" s="37"/>
      <c r="I153" s="37"/>
      <c r="J153" s="37"/>
      <c r="K153" s="37"/>
      <c r="L153" s="37"/>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row>
    <row r="154" spans="1:37" s="3" customFormat="1" ht="24.95" customHeight="1">
      <c r="A154" s="99"/>
      <c r="B154" s="35" t="s">
        <v>49</v>
      </c>
      <c r="C154" s="82"/>
      <c r="D154" s="60"/>
      <c r="E154" s="112"/>
      <c r="F154" s="96"/>
      <c r="G154" s="110"/>
      <c r="H154" s="37">
        <f t="shared" si="34"/>
        <v>50</v>
      </c>
      <c r="I154" s="37"/>
      <c r="J154" s="37"/>
      <c r="K154" s="37">
        <v>50</v>
      </c>
      <c r="L154" s="37"/>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row>
    <row r="155" spans="1:37" s="3" customFormat="1" ht="24.95" customHeight="1">
      <c r="A155" s="100"/>
      <c r="B155" s="36" t="s">
        <v>50</v>
      </c>
      <c r="C155" s="82"/>
      <c r="D155" s="60"/>
      <c r="E155" s="105"/>
      <c r="F155" s="97"/>
      <c r="G155" s="111"/>
      <c r="H155" s="37">
        <f t="shared" si="34"/>
        <v>50</v>
      </c>
      <c r="I155" s="37"/>
      <c r="J155" s="37"/>
      <c r="K155" s="37">
        <v>50</v>
      </c>
      <c r="L155" s="37"/>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row>
    <row r="156" spans="1:37" s="3" customFormat="1" ht="24.95" customHeight="1">
      <c r="A156" s="98">
        <v>4</v>
      </c>
      <c r="B156" s="44" t="s">
        <v>142</v>
      </c>
      <c r="C156" s="82"/>
      <c r="D156" s="38"/>
      <c r="E156" s="104"/>
      <c r="F156" s="95"/>
      <c r="G156" s="109">
        <v>2016</v>
      </c>
      <c r="H156" s="37">
        <f t="shared" si="34"/>
        <v>200</v>
      </c>
      <c r="I156" s="37"/>
      <c r="J156" s="37"/>
      <c r="K156" s="37">
        <v>200</v>
      </c>
      <c r="L156" s="37"/>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row>
    <row r="157" spans="1:37" s="3" customFormat="1" ht="24.95" customHeight="1">
      <c r="A157" s="99"/>
      <c r="B157" s="44" t="s">
        <v>143</v>
      </c>
      <c r="C157" s="82"/>
      <c r="D157" s="38"/>
      <c r="E157" s="112"/>
      <c r="F157" s="96"/>
      <c r="G157" s="110"/>
      <c r="H157" s="37">
        <f t="shared" si="34"/>
        <v>300</v>
      </c>
      <c r="I157" s="37"/>
      <c r="J157" s="37"/>
      <c r="K157" s="37">
        <v>300</v>
      </c>
      <c r="L157" s="37"/>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row>
    <row r="158" spans="1:37" s="3" customFormat="1" ht="24.95" customHeight="1">
      <c r="A158" s="99"/>
      <c r="B158" s="34" t="s">
        <v>144</v>
      </c>
      <c r="C158" s="82"/>
      <c r="D158" s="38"/>
      <c r="E158" s="112"/>
      <c r="F158" s="96"/>
      <c r="G158" s="110"/>
      <c r="H158" s="37"/>
      <c r="I158" s="37"/>
      <c r="J158" s="37"/>
      <c r="K158" s="37"/>
      <c r="L158" s="37"/>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row>
    <row r="159" spans="1:37" s="3" customFormat="1" ht="24.95" customHeight="1">
      <c r="A159" s="99"/>
      <c r="B159" s="35" t="s">
        <v>49</v>
      </c>
      <c r="C159" s="82"/>
      <c r="D159" s="38"/>
      <c r="E159" s="112"/>
      <c r="F159" s="96"/>
      <c r="G159" s="110"/>
      <c r="H159" s="37">
        <f t="shared" si="34"/>
        <v>50</v>
      </c>
      <c r="I159" s="37"/>
      <c r="J159" s="37"/>
      <c r="K159" s="37">
        <v>50</v>
      </c>
      <c r="L159" s="37"/>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row>
    <row r="160" spans="1:37" s="3" customFormat="1" ht="24.95" customHeight="1">
      <c r="A160" s="100"/>
      <c r="B160" s="36" t="s">
        <v>50</v>
      </c>
      <c r="C160" s="82"/>
      <c r="D160" s="38"/>
      <c r="E160" s="105"/>
      <c r="F160" s="97"/>
      <c r="G160" s="111"/>
      <c r="H160" s="37">
        <f t="shared" si="34"/>
        <v>50</v>
      </c>
      <c r="I160" s="37"/>
      <c r="J160" s="37"/>
      <c r="K160" s="37">
        <v>50</v>
      </c>
      <c r="L160" s="37"/>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row>
    <row r="161" spans="1:37" s="3" customFormat="1" ht="24.95" customHeight="1">
      <c r="A161" s="98">
        <v>5</v>
      </c>
      <c r="B161" s="44" t="s">
        <v>145</v>
      </c>
      <c r="C161" s="82"/>
      <c r="D161" s="38"/>
      <c r="E161" s="104"/>
      <c r="F161" s="95"/>
      <c r="G161" s="109">
        <v>2017</v>
      </c>
      <c r="H161" s="37">
        <f t="shared" si="34"/>
        <v>300</v>
      </c>
      <c r="I161" s="37"/>
      <c r="J161" s="37"/>
      <c r="K161" s="37">
        <v>300</v>
      </c>
      <c r="L161" s="37"/>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row>
    <row r="162" spans="1:37" s="3" customFormat="1" ht="24.95" customHeight="1">
      <c r="A162" s="99"/>
      <c r="B162" s="34" t="s">
        <v>146</v>
      </c>
      <c r="C162" s="82"/>
      <c r="D162" s="38"/>
      <c r="E162" s="112"/>
      <c r="F162" s="96"/>
      <c r="G162" s="110"/>
      <c r="H162" s="37"/>
      <c r="I162" s="37"/>
      <c r="J162" s="37"/>
      <c r="K162" s="37"/>
      <c r="L162" s="37"/>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row>
    <row r="163" spans="1:37" s="3" customFormat="1" ht="24.95" customHeight="1">
      <c r="A163" s="99"/>
      <c r="B163" s="35" t="s">
        <v>49</v>
      </c>
      <c r="C163" s="82"/>
      <c r="D163" s="38"/>
      <c r="E163" s="112"/>
      <c r="F163" s="96"/>
      <c r="G163" s="110"/>
      <c r="H163" s="37">
        <f t="shared" si="34"/>
        <v>50</v>
      </c>
      <c r="I163" s="37"/>
      <c r="J163" s="37"/>
      <c r="K163" s="37">
        <v>50</v>
      </c>
      <c r="L163" s="37"/>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row>
    <row r="164" spans="1:37" s="3" customFormat="1" ht="24.95" customHeight="1">
      <c r="A164" s="100"/>
      <c r="B164" s="36" t="s">
        <v>50</v>
      </c>
      <c r="C164" s="82"/>
      <c r="D164" s="38"/>
      <c r="E164" s="105"/>
      <c r="F164" s="97"/>
      <c r="G164" s="111"/>
      <c r="H164" s="37">
        <f t="shared" si="34"/>
        <v>50</v>
      </c>
      <c r="I164" s="37"/>
      <c r="J164" s="37"/>
      <c r="K164" s="37">
        <v>50</v>
      </c>
      <c r="L164" s="37"/>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row>
    <row r="165" spans="1:37" s="3" customFormat="1" ht="24.95" customHeight="1">
      <c r="A165" s="98">
        <v>6</v>
      </c>
      <c r="B165" s="34" t="s">
        <v>147</v>
      </c>
      <c r="C165" s="82"/>
      <c r="D165" s="109"/>
      <c r="E165" s="95"/>
      <c r="F165" s="95"/>
      <c r="G165" s="109">
        <v>2018</v>
      </c>
      <c r="H165" s="37"/>
      <c r="I165" s="37"/>
      <c r="J165" s="37"/>
      <c r="K165" s="37"/>
      <c r="L165" s="37"/>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row>
    <row r="166" spans="1:37" s="3" customFormat="1" ht="24.95" customHeight="1">
      <c r="A166" s="99"/>
      <c r="B166" s="35" t="s">
        <v>49</v>
      </c>
      <c r="C166" s="82"/>
      <c r="D166" s="110"/>
      <c r="E166" s="96"/>
      <c r="F166" s="96"/>
      <c r="G166" s="110"/>
      <c r="H166" s="37">
        <f t="shared" ref="H166:H167" si="35">I166+J166+K166+L166</f>
        <v>50</v>
      </c>
      <c r="I166" s="37"/>
      <c r="J166" s="37"/>
      <c r="K166" s="37">
        <v>50</v>
      </c>
      <c r="L166" s="37"/>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row>
    <row r="167" spans="1:37" s="3" customFormat="1" ht="24.95" customHeight="1">
      <c r="A167" s="100"/>
      <c r="B167" s="36" t="s">
        <v>50</v>
      </c>
      <c r="C167" s="82"/>
      <c r="D167" s="111"/>
      <c r="E167" s="97"/>
      <c r="F167" s="97"/>
      <c r="G167" s="111"/>
      <c r="H167" s="37">
        <f t="shared" si="35"/>
        <v>50</v>
      </c>
      <c r="I167" s="37"/>
      <c r="J167" s="37"/>
      <c r="K167" s="37">
        <v>50</v>
      </c>
      <c r="L167" s="37"/>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row>
    <row r="168" spans="1:37" s="3" customFormat="1" ht="24.95" customHeight="1">
      <c r="A168" s="98">
        <v>7</v>
      </c>
      <c r="B168" s="34" t="s">
        <v>148</v>
      </c>
      <c r="C168" s="82"/>
      <c r="D168" s="109"/>
      <c r="E168" s="95"/>
      <c r="F168" s="95"/>
      <c r="G168" s="109">
        <v>2019</v>
      </c>
      <c r="H168" s="37"/>
      <c r="I168" s="37"/>
      <c r="J168" s="37"/>
      <c r="K168" s="37"/>
      <c r="L168" s="37"/>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row>
    <row r="169" spans="1:37" s="3" customFormat="1" ht="24.95" customHeight="1">
      <c r="A169" s="99"/>
      <c r="B169" s="35" t="s">
        <v>49</v>
      </c>
      <c r="C169" s="82"/>
      <c r="D169" s="110"/>
      <c r="E169" s="96"/>
      <c r="F169" s="96"/>
      <c r="G169" s="110"/>
      <c r="H169" s="37">
        <f t="shared" si="34"/>
        <v>50</v>
      </c>
      <c r="I169" s="37"/>
      <c r="J169" s="37"/>
      <c r="K169" s="37">
        <v>50</v>
      </c>
      <c r="L169" s="37"/>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row>
    <row r="170" spans="1:37" s="3" customFormat="1" ht="24.95" customHeight="1">
      <c r="A170" s="100"/>
      <c r="B170" s="36" t="s">
        <v>50</v>
      </c>
      <c r="C170" s="82"/>
      <c r="D170" s="111"/>
      <c r="E170" s="97"/>
      <c r="F170" s="97"/>
      <c r="G170" s="111"/>
      <c r="H170" s="37">
        <f t="shared" si="34"/>
        <v>50</v>
      </c>
      <c r="I170" s="37"/>
      <c r="J170" s="37"/>
      <c r="K170" s="37">
        <v>50</v>
      </c>
      <c r="L170" s="37"/>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row>
    <row r="171" spans="1:37" s="3" customFormat="1" ht="24.95" customHeight="1">
      <c r="A171" s="98">
        <v>8</v>
      </c>
      <c r="B171" s="34" t="s">
        <v>149</v>
      </c>
      <c r="C171" s="82"/>
      <c r="D171" s="109"/>
      <c r="E171" s="95"/>
      <c r="F171" s="95"/>
      <c r="G171" s="109">
        <v>2020</v>
      </c>
      <c r="H171" s="37"/>
      <c r="I171" s="37"/>
      <c r="J171" s="37"/>
      <c r="K171" s="37"/>
      <c r="L171" s="37"/>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row>
    <row r="172" spans="1:37" s="3" customFormat="1" ht="24.95" customHeight="1">
      <c r="A172" s="99"/>
      <c r="B172" s="35" t="s">
        <v>49</v>
      </c>
      <c r="C172" s="82"/>
      <c r="D172" s="110"/>
      <c r="E172" s="96"/>
      <c r="F172" s="96"/>
      <c r="G172" s="110"/>
      <c r="H172" s="37">
        <f t="shared" ref="H172:H173" si="36">I172+J172+K172+L172</f>
        <v>50</v>
      </c>
      <c r="I172" s="37"/>
      <c r="J172" s="37"/>
      <c r="K172" s="37">
        <v>50</v>
      </c>
      <c r="L172" s="37"/>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row>
    <row r="173" spans="1:37" s="3" customFormat="1" ht="24.95" customHeight="1">
      <c r="A173" s="100"/>
      <c r="B173" s="36" t="s">
        <v>50</v>
      </c>
      <c r="C173" s="83"/>
      <c r="D173" s="111"/>
      <c r="E173" s="97"/>
      <c r="F173" s="97"/>
      <c r="G173" s="111"/>
      <c r="H173" s="37">
        <f t="shared" si="36"/>
        <v>50</v>
      </c>
      <c r="I173" s="37"/>
      <c r="J173" s="37"/>
      <c r="K173" s="37">
        <v>50</v>
      </c>
      <c r="L173" s="37"/>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row>
    <row r="174" spans="1:37" s="42" customFormat="1" ht="17.100000000000001" customHeight="1">
      <c r="A174" s="10"/>
      <c r="B174" s="65" t="s">
        <v>113</v>
      </c>
      <c r="C174" s="66"/>
      <c r="D174" s="67"/>
      <c r="E174" s="10"/>
      <c r="F174" s="31"/>
      <c r="G174" s="31">
        <v>2014</v>
      </c>
      <c r="H174" s="40">
        <f>H142+H149+H150+H151</f>
        <v>250</v>
      </c>
      <c r="I174" s="40">
        <f>I142+I149+I150+I151</f>
        <v>0</v>
      </c>
      <c r="J174" s="40">
        <f>J142+J149+J150+J151</f>
        <v>0</v>
      </c>
      <c r="K174" s="40">
        <f>K142+K149+K150+K151</f>
        <v>250</v>
      </c>
      <c r="L174" s="40">
        <f>L142+L149+L150+L151</f>
        <v>0</v>
      </c>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row>
    <row r="175" spans="1:37" s="42" customFormat="1" ht="17.100000000000001" customHeight="1">
      <c r="A175" s="10"/>
      <c r="B175" s="39"/>
      <c r="C175" s="39"/>
      <c r="D175" s="39"/>
      <c r="E175" s="10"/>
      <c r="F175" s="31"/>
      <c r="G175" s="31">
        <v>2015</v>
      </c>
      <c r="H175" s="40">
        <f>H143+H152+H154+H155</f>
        <v>800</v>
      </c>
      <c r="I175" s="40">
        <f t="shared" ref="I175:L175" si="37">I143+I152+I154+I155</f>
        <v>0</v>
      </c>
      <c r="J175" s="40">
        <f t="shared" si="37"/>
        <v>0</v>
      </c>
      <c r="K175" s="40">
        <f t="shared" si="37"/>
        <v>800</v>
      </c>
      <c r="L175" s="40">
        <f t="shared" si="37"/>
        <v>0</v>
      </c>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row>
    <row r="176" spans="1:37" s="42" customFormat="1" ht="17.100000000000001" customHeight="1">
      <c r="A176" s="10"/>
      <c r="B176" s="39"/>
      <c r="C176" s="39"/>
      <c r="D176" s="39"/>
      <c r="E176" s="10"/>
      <c r="F176" s="31"/>
      <c r="G176" s="31">
        <v>2016</v>
      </c>
      <c r="H176" s="40">
        <f>H156+H157+H159+H160+H144</f>
        <v>800</v>
      </c>
      <c r="I176" s="40">
        <f>I156+I157+I159+I160+I144</f>
        <v>0</v>
      </c>
      <c r="J176" s="40">
        <f>J156+J157+J159+J160+J144</f>
        <v>0</v>
      </c>
      <c r="K176" s="40">
        <f>K156+K157+K159+K160+K144</f>
        <v>800</v>
      </c>
      <c r="L176" s="40">
        <f>L156+L157+L159+L160+L144</f>
        <v>0</v>
      </c>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row>
    <row r="177" spans="1:37" s="42" customFormat="1" ht="17.100000000000001" customHeight="1">
      <c r="A177" s="10"/>
      <c r="B177" s="39"/>
      <c r="C177" s="39"/>
      <c r="D177" s="39"/>
      <c r="E177" s="10"/>
      <c r="F177" s="31"/>
      <c r="G177" s="31">
        <v>2017</v>
      </c>
      <c r="H177" s="40">
        <f>H145+H161+H163+H164</f>
        <v>400</v>
      </c>
      <c r="I177" s="40">
        <f>I145+I161+I163+I164</f>
        <v>0</v>
      </c>
      <c r="J177" s="40">
        <f>J145+J161+J163+J164</f>
        <v>0</v>
      </c>
      <c r="K177" s="40">
        <f>K145+K161+K163+K164</f>
        <v>400</v>
      </c>
      <c r="L177" s="40">
        <f>L145+L161+L163+L164</f>
        <v>0</v>
      </c>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row>
    <row r="178" spans="1:37" s="42" customFormat="1" ht="17.100000000000001" customHeight="1">
      <c r="A178" s="10"/>
      <c r="B178" s="39"/>
      <c r="C178" s="39"/>
      <c r="D178" s="39"/>
      <c r="E178" s="10"/>
      <c r="F178" s="31"/>
      <c r="G178" s="31">
        <v>2018</v>
      </c>
      <c r="H178" s="40">
        <f>H146+H166+H167</f>
        <v>100</v>
      </c>
      <c r="I178" s="40">
        <f>I146+I166+I167</f>
        <v>0</v>
      </c>
      <c r="J178" s="40">
        <f>J146+J166+J167</f>
        <v>0</v>
      </c>
      <c r="K178" s="40">
        <f>K146+K166+K167</f>
        <v>100</v>
      </c>
      <c r="L178" s="40">
        <f>L146+L166+L167</f>
        <v>0</v>
      </c>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row>
    <row r="179" spans="1:37" s="42" customFormat="1" ht="17.100000000000001" customHeight="1">
      <c r="A179" s="10"/>
      <c r="B179" s="39"/>
      <c r="C179" s="39"/>
      <c r="D179" s="39"/>
      <c r="E179" s="10"/>
      <c r="F179" s="31"/>
      <c r="G179" s="31">
        <v>2019</v>
      </c>
      <c r="H179" s="40">
        <f>H147+H169+H170</f>
        <v>100</v>
      </c>
      <c r="I179" s="40">
        <f>I147+I169+I170</f>
        <v>0</v>
      </c>
      <c r="J179" s="40">
        <f>J147+J169+J170</f>
        <v>0</v>
      </c>
      <c r="K179" s="40">
        <f>K147+K169+K170</f>
        <v>100</v>
      </c>
      <c r="L179" s="40">
        <f>L147+L169+L170</f>
        <v>0</v>
      </c>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row>
    <row r="180" spans="1:37" s="42" customFormat="1" ht="17.100000000000001" customHeight="1">
      <c r="A180" s="10"/>
      <c r="B180" s="39"/>
      <c r="C180" s="39"/>
      <c r="D180" s="39"/>
      <c r="E180" s="10"/>
      <c r="F180" s="31"/>
      <c r="G180" s="31">
        <v>2020</v>
      </c>
      <c r="H180" s="40">
        <f>H148+H172+H173</f>
        <v>100</v>
      </c>
      <c r="I180" s="40">
        <f>I148+I172+I173</f>
        <v>0</v>
      </c>
      <c r="J180" s="40">
        <f>J148+J172+J173</f>
        <v>0</v>
      </c>
      <c r="K180" s="40">
        <f>K148+K172+K173</f>
        <v>100</v>
      </c>
      <c r="L180" s="40">
        <f>L148+L172+L173</f>
        <v>0</v>
      </c>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row>
    <row r="181" spans="1:37" s="3" customFormat="1" ht="16.5" customHeight="1">
      <c r="A181" s="54" t="s">
        <v>150</v>
      </c>
      <c r="B181" s="103"/>
      <c r="C181" s="55"/>
      <c r="D181" s="55"/>
      <c r="E181" s="55"/>
      <c r="F181" s="55"/>
      <c r="G181" s="55"/>
      <c r="H181" s="55"/>
      <c r="I181" s="55"/>
      <c r="J181" s="55"/>
      <c r="K181" s="55"/>
      <c r="L181" s="56"/>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row>
    <row r="182" spans="1:37" s="3" customFormat="1" ht="92.25" customHeight="1">
      <c r="A182" s="45">
        <v>1</v>
      </c>
      <c r="B182" s="34" t="s">
        <v>151</v>
      </c>
      <c r="C182" s="81" t="s">
        <v>98</v>
      </c>
      <c r="D182" s="59" t="s">
        <v>51</v>
      </c>
      <c r="E182" s="44" t="s">
        <v>31</v>
      </c>
      <c r="F182" s="20"/>
      <c r="G182" s="5">
        <v>2014</v>
      </c>
      <c r="H182" s="37">
        <f t="shared" si="34"/>
        <v>0</v>
      </c>
      <c r="I182" s="37"/>
      <c r="J182" s="37"/>
      <c r="K182" s="37">
        <v>0</v>
      </c>
      <c r="L182" s="37"/>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row>
    <row r="183" spans="1:37" s="3" customFormat="1" ht="26.25" customHeight="1">
      <c r="A183" s="101"/>
      <c r="B183" s="35" t="s">
        <v>52</v>
      </c>
      <c r="C183" s="82"/>
      <c r="D183" s="60"/>
      <c r="E183" s="59"/>
      <c r="F183" s="104"/>
      <c r="G183" s="5">
        <v>2015</v>
      </c>
      <c r="H183" s="37">
        <f t="shared" si="34"/>
        <v>110</v>
      </c>
      <c r="I183" s="37"/>
      <c r="J183" s="37"/>
      <c r="K183" s="37">
        <v>110</v>
      </c>
      <c r="L183" s="37"/>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row>
    <row r="184" spans="1:37" s="3" customFormat="1" ht="26.25" customHeight="1">
      <c r="A184" s="102"/>
      <c r="B184" s="36" t="s">
        <v>53</v>
      </c>
      <c r="C184" s="82"/>
      <c r="D184" s="60"/>
      <c r="E184" s="61"/>
      <c r="F184" s="105"/>
      <c r="G184" s="5">
        <v>2015</v>
      </c>
      <c r="H184" s="37">
        <f t="shared" si="34"/>
        <v>110</v>
      </c>
      <c r="I184" s="37"/>
      <c r="J184" s="37"/>
      <c r="K184" s="37">
        <v>110</v>
      </c>
      <c r="L184" s="37"/>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row>
    <row r="185" spans="1:37" s="3" customFormat="1" ht="26.25" customHeight="1">
      <c r="A185" s="101"/>
      <c r="B185" s="34" t="s">
        <v>52</v>
      </c>
      <c r="C185" s="82"/>
      <c r="D185" s="60"/>
      <c r="E185" s="59"/>
      <c r="F185" s="104"/>
      <c r="G185" s="5">
        <v>2016</v>
      </c>
      <c r="H185" s="37">
        <f t="shared" ref="H185:H186" si="38">I185+J185+K185+L185</f>
        <v>110</v>
      </c>
      <c r="I185" s="37"/>
      <c r="J185" s="37"/>
      <c r="K185" s="37">
        <v>110</v>
      </c>
      <c r="L185" s="37"/>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row>
    <row r="186" spans="1:37" s="3" customFormat="1" ht="26.25" customHeight="1">
      <c r="A186" s="102"/>
      <c r="B186" s="36" t="s">
        <v>53</v>
      </c>
      <c r="C186" s="82"/>
      <c r="D186" s="60"/>
      <c r="E186" s="61"/>
      <c r="F186" s="105"/>
      <c r="G186" s="5">
        <v>2016</v>
      </c>
      <c r="H186" s="37">
        <f t="shared" si="38"/>
        <v>110</v>
      </c>
      <c r="I186" s="37"/>
      <c r="J186" s="37"/>
      <c r="K186" s="37">
        <v>110</v>
      </c>
      <c r="L186" s="37"/>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row>
    <row r="187" spans="1:37" s="3" customFormat="1" ht="26.25" customHeight="1">
      <c r="A187" s="101"/>
      <c r="B187" s="34" t="s">
        <v>52</v>
      </c>
      <c r="C187" s="82"/>
      <c r="D187" s="60"/>
      <c r="E187" s="59"/>
      <c r="F187" s="104"/>
      <c r="G187" s="5">
        <v>2017</v>
      </c>
      <c r="H187" s="37">
        <f t="shared" si="34"/>
        <v>110</v>
      </c>
      <c r="I187" s="37"/>
      <c r="J187" s="37"/>
      <c r="K187" s="37">
        <v>110</v>
      </c>
      <c r="L187" s="37"/>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row>
    <row r="188" spans="1:37" s="3" customFormat="1" ht="26.25" customHeight="1">
      <c r="A188" s="102"/>
      <c r="B188" s="36" t="s">
        <v>53</v>
      </c>
      <c r="C188" s="82"/>
      <c r="D188" s="60"/>
      <c r="E188" s="61"/>
      <c r="F188" s="105"/>
      <c r="G188" s="5">
        <v>2017</v>
      </c>
      <c r="H188" s="37">
        <f t="shared" si="34"/>
        <v>110</v>
      </c>
      <c r="I188" s="37"/>
      <c r="J188" s="37"/>
      <c r="K188" s="37">
        <v>110</v>
      </c>
      <c r="L188" s="37"/>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row>
    <row r="189" spans="1:37" s="3" customFormat="1" ht="26.25" customHeight="1">
      <c r="A189" s="101"/>
      <c r="B189" s="34" t="s">
        <v>52</v>
      </c>
      <c r="C189" s="82"/>
      <c r="D189" s="60"/>
      <c r="E189" s="59"/>
      <c r="F189" s="104"/>
      <c r="G189" s="5">
        <v>2018</v>
      </c>
      <c r="H189" s="37">
        <f t="shared" ref="H189:H194" si="39">I189+J189+K189+L189</f>
        <v>110</v>
      </c>
      <c r="I189" s="37"/>
      <c r="J189" s="37"/>
      <c r="K189" s="37">
        <v>110</v>
      </c>
      <c r="L189" s="37"/>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row>
    <row r="190" spans="1:37" s="3" customFormat="1" ht="26.25" customHeight="1">
      <c r="A190" s="102"/>
      <c r="B190" s="36" t="s">
        <v>53</v>
      </c>
      <c r="C190" s="82"/>
      <c r="D190" s="60"/>
      <c r="E190" s="61"/>
      <c r="F190" s="105"/>
      <c r="G190" s="5">
        <v>2018</v>
      </c>
      <c r="H190" s="37">
        <f t="shared" si="39"/>
        <v>110</v>
      </c>
      <c r="I190" s="37"/>
      <c r="J190" s="37"/>
      <c r="K190" s="37">
        <v>110</v>
      </c>
      <c r="L190" s="37"/>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row>
    <row r="191" spans="1:37" s="3" customFormat="1" ht="26.25" customHeight="1">
      <c r="A191" s="101"/>
      <c r="B191" s="34" t="s">
        <v>52</v>
      </c>
      <c r="C191" s="82"/>
      <c r="D191" s="60"/>
      <c r="E191" s="59"/>
      <c r="F191" s="104"/>
      <c r="G191" s="5">
        <v>2019</v>
      </c>
      <c r="H191" s="37">
        <f t="shared" si="39"/>
        <v>110</v>
      </c>
      <c r="I191" s="37"/>
      <c r="J191" s="37"/>
      <c r="K191" s="37">
        <v>110</v>
      </c>
      <c r="L191" s="37"/>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row>
    <row r="192" spans="1:37" s="3" customFormat="1" ht="26.25" customHeight="1">
      <c r="A192" s="102"/>
      <c r="B192" s="36" t="s">
        <v>53</v>
      </c>
      <c r="C192" s="82"/>
      <c r="D192" s="60"/>
      <c r="E192" s="61"/>
      <c r="F192" s="105"/>
      <c r="G192" s="5">
        <v>2019</v>
      </c>
      <c r="H192" s="37">
        <f t="shared" si="39"/>
        <v>110</v>
      </c>
      <c r="I192" s="37"/>
      <c r="J192" s="37"/>
      <c r="K192" s="37">
        <v>110</v>
      </c>
      <c r="L192" s="37"/>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row>
    <row r="193" spans="1:37" s="3" customFormat="1" ht="26.25" customHeight="1">
      <c r="A193" s="101"/>
      <c r="B193" s="35" t="s">
        <v>52</v>
      </c>
      <c r="C193" s="82"/>
      <c r="D193" s="60"/>
      <c r="E193" s="59"/>
      <c r="F193" s="104"/>
      <c r="G193" s="5">
        <v>2020</v>
      </c>
      <c r="H193" s="37">
        <f t="shared" si="39"/>
        <v>110</v>
      </c>
      <c r="I193" s="37"/>
      <c r="J193" s="37"/>
      <c r="K193" s="37">
        <v>110</v>
      </c>
      <c r="L193" s="37"/>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row>
    <row r="194" spans="1:37" s="3" customFormat="1" ht="26.25" customHeight="1">
      <c r="A194" s="102"/>
      <c r="B194" s="36" t="s">
        <v>53</v>
      </c>
      <c r="C194" s="83"/>
      <c r="D194" s="61"/>
      <c r="E194" s="61"/>
      <c r="F194" s="105"/>
      <c r="G194" s="5">
        <v>2020</v>
      </c>
      <c r="H194" s="37">
        <f t="shared" si="39"/>
        <v>110</v>
      </c>
      <c r="I194" s="37"/>
      <c r="J194" s="37"/>
      <c r="K194" s="37">
        <v>110</v>
      </c>
      <c r="L194" s="37"/>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row>
    <row r="195" spans="1:37" s="3" customFormat="1" ht="15" customHeight="1">
      <c r="A195" s="2"/>
      <c r="B195" s="65" t="s">
        <v>113</v>
      </c>
      <c r="C195" s="66"/>
      <c r="D195" s="67"/>
      <c r="E195" s="10"/>
      <c r="F195" s="43"/>
      <c r="G195" s="31">
        <v>2014</v>
      </c>
      <c r="H195" s="40">
        <f>H182</f>
        <v>0</v>
      </c>
      <c r="I195" s="40">
        <f t="shared" ref="I195:L195" si="40">I182</f>
        <v>0</v>
      </c>
      <c r="J195" s="40">
        <f t="shared" si="40"/>
        <v>0</v>
      </c>
      <c r="K195" s="40">
        <f t="shared" si="40"/>
        <v>0</v>
      </c>
      <c r="L195" s="40">
        <f t="shared" si="40"/>
        <v>0</v>
      </c>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row>
    <row r="196" spans="1:37" s="3" customFormat="1" ht="12.75">
      <c r="A196" s="2"/>
      <c r="B196" s="10"/>
      <c r="C196" s="10"/>
      <c r="D196" s="10"/>
      <c r="E196" s="10"/>
      <c r="F196" s="43"/>
      <c r="G196" s="31">
        <v>2015</v>
      </c>
      <c r="H196" s="40">
        <f>H183+H184</f>
        <v>220</v>
      </c>
      <c r="I196" s="40">
        <f t="shared" ref="I196:L196" si="41">I183+I184</f>
        <v>0</v>
      </c>
      <c r="J196" s="40">
        <f t="shared" si="41"/>
        <v>0</v>
      </c>
      <c r="K196" s="40">
        <f t="shared" si="41"/>
        <v>220</v>
      </c>
      <c r="L196" s="40">
        <f t="shared" si="41"/>
        <v>0</v>
      </c>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row>
    <row r="197" spans="1:37" s="3" customFormat="1" ht="12.75">
      <c r="A197" s="2"/>
      <c r="B197" s="10"/>
      <c r="C197" s="10"/>
      <c r="D197" s="10"/>
      <c r="E197" s="10"/>
      <c r="F197" s="43"/>
      <c r="G197" s="31">
        <v>2016</v>
      </c>
      <c r="H197" s="40">
        <f>H185+H186</f>
        <v>220</v>
      </c>
      <c r="I197" s="40">
        <f t="shared" ref="I197:L197" si="42">I185+I186</f>
        <v>0</v>
      </c>
      <c r="J197" s="40">
        <f t="shared" si="42"/>
        <v>0</v>
      </c>
      <c r="K197" s="40">
        <f t="shared" si="42"/>
        <v>220</v>
      </c>
      <c r="L197" s="40">
        <f t="shared" si="42"/>
        <v>0</v>
      </c>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row>
    <row r="198" spans="1:37" s="3" customFormat="1" ht="12.75">
      <c r="A198" s="2"/>
      <c r="B198" s="10"/>
      <c r="C198" s="10"/>
      <c r="D198" s="10"/>
      <c r="E198" s="10"/>
      <c r="F198" s="43"/>
      <c r="G198" s="31">
        <v>2017</v>
      </c>
      <c r="H198" s="40">
        <f>H187+H188</f>
        <v>220</v>
      </c>
      <c r="I198" s="40">
        <f t="shared" ref="I198:L198" si="43">I187+I188</f>
        <v>0</v>
      </c>
      <c r="J198" s="40">
        <f t="shared" si="43"/>
        <v>0</v>
      </c>
      <c r="K198" s="40">
        <f t="shared" si="43"/>
        <v>220</v>
      </c>
      <c r="L198" s="40">
        <f t="shared" si="43"/>
        <v>0</v>
      </c>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row>
    <row r="199" spans="1:37" s="3" customFormat="1" ht="12.75">
      <c r="A199" s="2"/>
      <c r="B199" s="10"/>
      <c r="C199" s="10"/>
      <c r="D199" s="10"/>
      <c r="E199" s="10"/>
      <c r="F199" s="43"/>
      <c r="G199" s="31">
        <v>2018</v>
      </c>
      <c r="H199" s="40">
        <f>H189+H190</f>
        <v>220</v>
      </c>
      <c r="I199" s="40">
        <f t="shared" ref="I199:L199" si="44">I189+I190</f>
        <v>0</v>
      </c>
      <c r="J199" s="40">
        <f t="shared" si="44"/>
        <v>0</v>
      </c>
      <c r="K199" s="40">
        <f t="shared" si="44"/>
        <v>220</v>
      </c>
      <c r="L199" s="40">
        <f t="shared" si="44"/>
        <v>0</v>
      </c>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row>
    <row r="200" spans="1:37" s="3" customFormat="1" ht="12.75">
      <c r="A200" s="2"/>
      <c r="B200" s="10"/>
      <c r="C200" s="10"/>
      <c r="D200" s="10"/>
      <c r="E200" s="10"/>
      <c r="F200" s="43"/>
      <c r="G200" s="31">
        <v>2019</v>
      </c>
      <c r="H200" s="40">
        <f>H191+H192</f>
        <v>220</v>
      </c>
      <c r="I200" s="40">
        <f t="shared" ref="I200:L200" si="45">I191+I192</f>
        <v>0</v>
      </c>
      <c r="J200" s="40">
        <f t="shared" si="45"/>
        <v>0</v>
      </c>
      <c r="K200" s="40">
        <f t="shared" si="45"/>
        <v>220</v>
      </c>
      <c r="L200" s="40">
        <f t="shared" si="45"/>
        <v>0</v>
      </c>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row>
    <row r="201" spans="1:37" s="3" customFormat="1" ht="12.75">
      <c r="A201" s="2"/>
      <c r="B201" s="10"/>
      <c r="C201" s="10"/>
      <c r="D201" s="10"/>
      <c r="E201" s="10"/>
      <c r="F201" s="43"/>
      <c r="G201" s="31">
        <v>2020</v>
      </c>
      <c r="H201" s="40">
        <f>H193+H194</f>
        <v>220</v>
      </c>
      <c r="I201" s="40">
        <f t="shared" ref="I201:L201" si="46">I193+I194</f>
        <v>0</v>
      </c>
      <c r="J201" s="40">
        <f t="shared" si="46"/>
        <v>0</v>
      </c>
      <c r="K201" s="40">
        <f t="shared" si="46"/>
        <v>220</v>
      </c>
      <c r="L201" s="40">
        <f t="shared" si="46"/>
        <v>0</v>
      </c>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row>
    <row r="202" spans="1:37" s="3" customFormat="1" ht="19.5" customHeight="1">
      <c r="A202" s="54" t="s">
        <v>152</v>
      </c>
      <c r="B202" s="55"/>
      <c r="C202" s="55"/>
      <c r="D202" s="55"/>
      <c r="E202" s="55"/>
      <c r="F202" s="55"/>
      <c r="G202" s="55"/>
      <c r="H202" s="55"/>
      <c r="I202" s="55"/>
      <c r="J202" s="55"/>
      <c r="K202" s="55"/>
      <c r="L202" s="56"/>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row>
    <row r="203" spans="1:37" s="3" customFormat="1" ht="17.100000000000001" customHeight="1">
      <c r="A203" s="69">
        <v>1</v>
      </c>
      <c r="B203" s="57" t="s">
        <v>153</v>
      </c>
      <c r="C203" s="57" t="s">
        <v>54</v>
      </c>
      <c r="D203" s="57" t="s">
        <v>55</v>
      </c>
      <c r="E203" s="57" t="s">
        <v>36</v>
      </c>
      <c r="F203" s="95"/>
      <c r="G203" s="5">
        <v>2014</v>
      </c>
      <c r="H203" s="37">
        <f t="shared" si="34"/>
        <v>70</v>
      </c>
      <c r="I203" s="37"/>
      <c r="J203" s="37"/>
      <c r="K203" s="37">
        <v>70</v>
      </c>
      <c r="L203" s="37"/>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row>
    <row r="204" spans="1:37" s="3" customFormat="1" ht="17.100000000000001" customHeight="1">
      <c r="A204" s="70"/>
      <c r="B204" s="57"/>
      <c r="C204" s="57"/>
      <c r="D204" s="57"/>
      <c r="E204" s="57"/>
      <c r="F204" s="96"/>
      <c r="G204" s="5">
        <v>2015</v>
      </c>
      <c r="H204" s="37">
        <f t="shared" si="34"/>
        <v>70</v>
      </c>
      <c r="I204" s="37"/>
      <c r="J204" s="37"/>
      <c r="K204" s="37">
        <v>70</v>
      </c>
      <c r="L204" s="37"/>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row>
    <row r="205" spans="1:37" s="3" customFormat="1" ht="17.100000000000001" customHeight="1">
      <c r="A205" s="70"/>
      <c r="B205" s="57"/>
      <c r="C205" s="57"/>
      <c r="D205" s="57"/>
      <c r="E205" s="57"/>
      <c r="F205" s="96"/>
      <c r="G205" s="5">
        <v>2016</v>
      </c>
      <c r="H205" s="37">
        <f t="shared" si="34"/>
        <v>70</v>
      </c>
      <c r="I205" s="37"/>
      <c r="J205" s="37"/>
      <c r="K205" s="37">
        <v>70</v>
      </c>
      <c r="L205" s="37"/>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row>
    <row r="206" spans="1:37" s="3" customFormat="1" ht="17.100000000000001" customHeight="1">
      <c r="A206" s="70"/>
      <c r="B206" s="57"/>
      <c r="C206" s="57"/>
      <c r="D206" s="57"/>
      <c r="E206" s="57"/>
      <c r="F206" s="96"/>
      <c r="G206" s="5">
        <v>2017</v>
      </c>
      <c r="H206" s="37">
        <f t="shared" si="34"/>
        <v>70</v>
      </c>
      <c r="I206" s="37"/>
      <c r="J206" s="37"/>
      <c r="K206" s="37">
        <v>70</v>
      </c>
      <c r="L206" s="37"/>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row>
    <row r="207" spans="1:37" s="3" customFormat="1" ht="17.100000000000001" customHeight="1">
      <c r="A207" s="70"/>
      <c r="B207" s="57"/>
      <c r="C207" s="57"/>
      <c r="D207" s="57"/>
      <c r="E207" s="57"/>
      <c r="F207" s="96"/>
      <c r="G207" s="5">
        <v>2018</v>
      </c>
      <c r="H207" s="37">
        <f t="shared" si="34"/>
        <v>70</v>
      </c>
      <c r="I207" s="37"/>
      <c r="J207" s="37"/>
      <c r="K207" s="37">
        <v>70</v>
      </c>
      <c r="L207" s="37"/>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row>
    <row r="208" spans="1:37" s="3" customFormat="1" ht="17.100000000000001" customHeight="1">
      <c r="A208" s="70"/>
      <c r="B208" s="57"/>
      <c r="C208" s="57"/>
      <c r="D208" s="57"/>
      <c r="E208" s="57"/>
      <c r="F208" s="96"/>
      <c r="G208" s="5">
        <v>2019</v>
      </c>
      <c r="H208" s="37">
        <f t="shared" si="34"/>
        <v>70</v>
      </c>
      <c r="I208" s="37"/>
      <c r="J208" s="37"/>
      <c r="K208" s="37">
        <v>70</v>
      </c>
      <c r="L208" s="37"/>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row>
    <row r="209" spans="1:37" s="3" customFormat="1" ht="17.100000000000001" customHeight="1">
      <c r="A209" s="71"/>
      <c r="B209" s="57"/>
      <c r="C209" s="57"/>
      <c r="D209" s="57"/>
      <c r="E209" s="57"/>
      <c r="F209" s="97"/>
      <c r="G209" s="5">
        <v>2020</v>
      </c>
      <c r="H209" s="37">
        <f t="shared" si="34"/>
        <v>70</v>
      </c>
      <c r="I209" s="37"/>
      <c r="J209" s="37"/>
      <c r="K209" s="37">
        <v>70</v>
      </c>
      <c r="L209" s="37"/>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row>
    <row r="210" spans="1:37" s="3" customFormat="1" ht="17.100000000000001" customHeight="1">
      <c r="A210" s="69">
        <v>2</v>
      </c>
      <c r="B210" s="57" t="s">
        <v>154</v>
      </c>
      <c r="C210" s="57" t="s">
        <v>56</v>
      </c>
      <c r="D210" s="57" t="s">
        <v>57</v>
      </c>
      <c r="E210" s="57" t="s">
        <v>36</v>
      </c>
      <c r="F210" s="95"/>
      <c r="G210" s="5">
        <v>2014</v>
      </c>
      <c r="H210" s="37">
        <f t="shared" si="34"/>
        <v>0</v>
      </c>
      <c r="I210" s="37"/>
      <c r="J210" s="37"/>
      <c r="K210" s="37">
        <v>0</v>
      </c>
      <c r="L210" s="37"/>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row>
    <row r="211" spans="1:37" s="3" customFormat="1" ht="17.100000000000001" customHeight="1">
      <c r="A211" s="70"/>
      <c r="B211" s="57"/>
      <c r="C211" s="57"/>
      <c r="D211" s="57"/>
      <c r="E211" s="57"/>
      <c r="F211" s="96"/>
      <c r="G211" s="5">
        <v>2015</v>
      </c>
      <c r="H211" s="37">
        <f t="shared" si="34"/>
        <v>20</v>
      </c>
      <c r="I211" s="37"/>
      <c r="J211" s="37"/>
      <c r="K211" s="37">
        <v>20</v>
      </c>
      <c r="L211" s="37"/>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row>
    <row r="212" spans="1:37" s="13" customFormat="1" ht="17.100000000000001" customHeight="1">
      <c r="A212" s="70"/>
      <c r="B212" s="57"/>
      <c r="C212" s="57"/>
      <c r="D212" s="57"/>
      <c r="E212" s="57"/>
      <c r="F212" s="96"/>
      <c r="G212" s="5">
        <v>2016</v>
      </c>
      <c r="H212" s="37">
        <f t="shared" si="34"/>
        <v>20</v>
      </c>
      <c r="I212" s="37"/>
      <c r="J212" s="37"/>
      <c r="K212" s="37">
        <v>20</v>
      </c>
      <c r="L212" s="37"/>
      <c r="M212" s="19"/>
      <c r="N212" s="19"/>
      <c r="O212" s="19"/>
      <c r="P212" s="19"/>
      <c r="Q212" s="19"/>
      <c r="R212" s="19"/>
      <c r="S212" s="19"/>
      <c r="T212" s="19"/>
      <c r="U212" s="19"/>
      <c r="V212" s="19"/>
      <c r="W212" s="19"/>
      <c r="X212" s="19"/>
      <c r="Y212" s="19"/>
      <c r="Z212" s="19"/>
      <c r="AA212" s="19"/>
      <c r="AB212" s="22"/>
      <c r="AC212" s="22"/>
      <c r="AD212" s="22"/>
      <c r="AE212" s="22"/>
      <c r="AF212" s="22"/>
      <c r="AG212" s="22"/>
      <c r="AH212" s="22"/>
      <c r="AI212" s="22"/>
      <c r="AJ212" s="22"/>
      <c r="AK212" s="22"/>
    </row>
    <row r="213" spans="1:37" s="13" customFormat="1" ht="17.100000000000001" customHeight="1">
      <c r="A213" s="70"/>
      <c r="B213" s="57"/>
      <c r="C213" s="57"/>
      <c r="D213" s="57"/>
      <c r="E213" s="57"/>
      <c r="F213" s="96"/>
      <c r="G213" s="5">
        <v>2017</v>
      </c>
      <c r="H213" s="37">
        <f t="shared" si="34"/>
        <v>20</v>
      </c>
      <c r="I213" s="37"/>
      <c r="J213" s="37"/>
      <c r="K213" s="37">
        <v>20</v>
      </c>
      <c r="L213" s="37"/>
      <c r="M213" s="19"/>
      <c r="N213" s="19"/>
      <c r="O213" s="19"/>
      <c r="P213" s="19"/>
      <c r="Q213" s="19"/>
      <c r="R213" s="19"/>
      <c r="S213" s="19"/>
      <c r="T213" s="19"/>
      <c r="U213" s="19"/>
      <c r="V213" s="19"/>
      <c r="W213" s="19"/>
      <c r="X213" s="19"/>
      <c r="Y213" s="19"/>
      <c r="Z213" s="19"/>
      <c r="AA213" s="19"/>
      <c r="AB213" s="22"/>
      <c r="AC213" s="22"/>
      <c r="AD213" s="22"/>
      <c r="AE213" s="22"/>
      <c r="AF213" s="22"/>
      <c r="AG213" s="22"/>
      <c r="AH213" s="22"/>
      <c r="AI213" s="22"/>
      <c r="AJ213" s="22"/>
      <c r="AK213" s="22"/>
    </row>
    <row r="214" spans="1:37" s="13" customFormat="1" ht="17.100000000000001" customHeight="1">
      <c r="A214" s="70"/>
      <c r="B214" s="57"/>
      <c r="C214" s="57"/>
      <c r="D214" s="57"/>
      <c r="E214" s="57"/>
      <c r="F214" s="96"/>
      <c r="G214" s="5">
        <v>2018</v>
      </c>
      <c r="H214" s="37">
        <f t="shared" si="34"/>
        <v>20</v>
      </c>
      <c r="I214" s="37"/>
      <c r="J214" s="37"/>
      <c r="K214" s="37">
        <v>20</v>
      </c>
      <c r="L214" s="37"/>
      <c r="M214" s="19"/>
      <c r="N214" s="19"/>
      <c r="O214" s="19"/>
      <c r="P214" s="19"/>
      <c r="Q214" s="19"/>
      <c r="R214" s="19"/>
      <c r="S214" s="19"/>
      <c r="T214" s="19"/>
      <c r="U214" s="19"/>
      <c r="V214" s="19"/>
      <c r="W214" s="19"/>
      <c r="X214" s="19"/>
      <c r="Y214" s="19"/>
      <c r="Z214" s="19"/>
      <c r="AA214" s="19"/>
      <c r="AB214" s="22"/>
      <c r="AC214" s="22"/>
      <c r="AD214" s="22"/>
      <c r="AE214" s="22"/>
      <c r="AF214" s="22"/>
      <c r="AG214" s="22"/>
      <c r="AH214" s="22"/>
      <c r="AI214" s="22"/>
      <c r="AJ214" s="22"/>
      <c r="AK214" s="22"/>
    </row>
    <row r="215" spans="1:37" s="13" customFormat="1" ht="17.100000000000001" customHeight="1">
      <c r="A215" s="70"/>
      <c r="B215" s="57"/>
      <c r="C215" s="57"/>
      <c r="D215" s="57"/>
      <c r="E215" s="57"/>
      <c r="F215" s="96"/>
      <c r="G215" s="5">
        <v>2019</v>
      </c>
      <c r="H215" s="37">
        <f t="shared" si="34"/>
        <v>20</v>
      </c>
      <c r="I215" s="37"/>
      <c r="J215" s="37"/>
      <c r="K215" s="37">
        <v>20</v>
      </c>
      <c r="L215" s="37"/>
      <c r="M215" s="19"/>
      <c r="N215" s="19"/>
      <c r="O215" s="19"/>
      <c r="P215" s="19"/>
      <c r="Q215" s="19"/>
      <c r="R215" s="19"/>
      <c r="S215" s="19"/>
      <c r="T215" s="19"/>
      <c r="U215" s="19"/>
      <c r="V215" s="19"/>
      <c r="W215" s="19"/>
      <c r="X215" s="19"/>
      <c r="Y215" s="19"/>
      <c r="Z215" s="19"/>
      <c r="AA215" s="19"/>
      <c r="AB215" s="22"/>
      <c r="AC215" s="22"/>
      <c r="AD215" s="22"/>
      <c r="AE215" s="22"/>
      <c r="AF215" s="22"/>
      <c r="AG215" s="22"/>
      <c r="AH215" s="22"/>
      <c r="AI215" s="22"/>
      <c r="AJ215" s="22"/>
      <c r="AK215" s="22"/>
    </row>
    <row r="216" spans="1:37" s="13" customFormat="1" ht="17.100000000000001" customHeight="1">
      <c r="A216" s="71"/>
      <c r="B216" s="57"/>
      <c r="C216" s="57"/>
      <c r="D216" s="57"/>
      <c r="E216" s="57"/>
      <c r="F216" s="97"/>
      <c r="G216" s="5">
        <v>2020</v>
      </c>
      <c r="H216" s="37">
        <f t="shared" si="34"/>
        <v>20</v>
      </c>
      <c r="I216" s="37"/>
      <c r="J216" s="37"/>
      <c r="K216" s="37">
        <v>20</v>
      </c>
      <c r="L216" s="37"/>
      <c r="M216" s="19"/>
      <c r="N216" s="19"/>
      <c r="O216" s="19"/>
      <c r="P216" s="19"/>
      <c r="Q216" s="19"/>
      <c r="R216" s="19"/>
      <c r="S216" s="19"/>
      <c r="T216" s="19"/>
      <c r="U216" s="19"/>
      <c r="V216" s="19"/>
      <c r="W216" s="19"/>
      <c r="X216" s="19"/>
      <c r="Y216" s="19"/>
      <c r="Z216" s="19"/>
      <c r="AA216" s="19"/>
      <c r="AB216" s="22"/>
      <c r="AC216" s="22"/>
      <c r="AD216" s="22"/>
      <c r="AE216" s="22"/>
      <c r="AF216" s="22"/>
      <c r="AG216" s="22"/>
      <c r="AH216" s="22"/>
      <c r="AI216" s="22"/>
      <c r="AJ216" s="22"/>
      <c r="AK216" s="22"/>
    </row>
    <row r="217" spans="1:37" s="13" customFormat="1" ht="17.100000000000001" customHeight="1">
      <c r="A217" s="69">
        <v>3</v>
      </c>
      <c r="B217" s="57" t="s">
        <v>155</v>
      </c>
      <c r="C217" s="57" t="s">
        <v>58</v>
      </c>
      <c r="D217" s="57" t="s">
        <v>57</v>
      </c>
      <c r="E217" s="57" t="s">
        <v>31</v>
      </c>
      <c r="F217" s="95"/>
      <c r="G217" s="5">
        <v>2014</v>
      </c>
      <c r="H217" s="37">
        <f t="shared" si="34"/>
        <v>3</v>
      </c>
      <c r="I217" s="37"/>
      <c r="J217" s="37"/>
      <c r="K217" s="37">
        <v>3</v>
      </c>
      <c r="L217" s="37"/>
      <c r="M217" s="19"/>
      <c r="N217" s="19"/>
      <c r="O217" s="19"/>
      <c r="P217" s="19"/>
      <c r="Q217" s="19"/>
      <c r="R217" s="19"/>
      <c r="S217" s="19"/>
      <c r="T217" s="19"/>
      <c r="U217" s="19"/>
      <c r="V217" s="19"/>
      <c r="W217" s="19"/>
      <c r="X217" s="19"/>
      <c r="Y217" s="19"/>
      <c r="Z217" s="19"/>
      <c r="AA217" s="19"/>
      <c r="AB217" s="22"/>
      <c r="AC217" s="22"/>
      <c r="AD217" s="22"/>
      <c r="AE217" s="22"/>
      <c r="AF217" s="22"/>
      <c r="AG217" s="22"/>
      <c r="AH217" s="22"/>
      <c r="AI217" s="22"/>
      <c r="AJ217" s="22"/>
      <c r="AK217" s="22"/>
    </row>
    <row r="218" spans="1:37" s="13" customFormat="1" ht="17.100000000000001" customHeight="1">
      <c r="A218" s="70"/>
      <c r="B218" s="57"/>
      <c r="C218" s="57"/>
      <c r="D218" s="57"/>
      <c r="E218" s="57"/>
      <c r="F218" s="96"/>
      <c r="G218" s="5">
        <v>2015</v>
      </c>
      <c r="H218" s="37">
        <f t="shared" si="34"/>
        <v>2</v>
      </c>
      <c r="I218" s="37"/>
      <c r="J218" s="37"/>
      <c r="K218" s="37">
        <v>2</v>
      </c>
      <c r="L218" s="37"/>
      <c r="M218" s="19"/>
      <c r="N218" s="19"/>
      <c r="O218" s="19"/>
      <c r="P218" s="19"/>
      <c r="Q218" s="19"/>
      <c r="R218" s="19"/>
      <c r="S218" s="19"/>
      <c r="T218" s="19"/>
      <c r="U218" s="19"/>
      <c r="V218" s="19"/>
      <c r="W218" s="19"/>
      <c r="X218" s="19"/>
      <c r="Y218" s="19"/>
      <c r="Z218" s="19"/>
      <c r="AA218" s="19"/>
      <c r="AB218" s="22"/>
      <c r="AC218" s="22"/>
      <c r="AD218" s="22"/>
      <c r="AE218" s="22"/>
      <c r="AF218" s="22"/>
      <c r="AG218" s="22"/>
      <c r="AH218" s="22"/>
      <c r="AI218" s="22"/>
      <c r="AJ218" s="22"/>
      <c r="AK218" s="22"/>
    </row>
    <row r="219" spans="1:37" s="13" customFormat="1" ht="17.100000000000001" customHeight="1">
      <c r="A219" s="70"/>
      <c r="B219" s="57"/>
      <c r="C219" s="57"/>
      <c r="D219" s="57"/>
      <c r="E219" s="57"/>
      <c r="F219" s="96"/>
      <c r="G219" s="5">
        <v>2016</v>
      </c>
      <c r="H219" s="37">
        <f t="shared" si="34"/>
        <v>2</v>
      </c>
      <c r="I219" s="37"/>
      <c r="J219" s="37"/>
      <c r="K219" s="37">
        <v>2</v>
      </c>
      <c r="L219" s="37"/>
      <c r="M219" s="19"/>
      <c r="N219" s="19"/>
      <c r="O219" s="19"/>
      <c r="P219" s="19"/>
      <c r="Q219" s="19"/>
      <c r="R219" s="19"/>
      <c r="S219" s="19"/>
      <c r="T219" s="19"/>
      <c r="U219" s="19"/>
      <c r="V219" s="19"/>
      <c r="W219" s="19"/>
      <c r="X219" s="19"/>
      <c r="Y219" s="19"/>
      <c r="Z219" s="19"/>
      <c r="AA219" s="19"/>
      <c r="AB219" s="22"/>
      <c r="AC219" s="22"/>
      <c r="AD219" s="22"/>
      <c r="AE219" s="22"/>
      <c r="AF219" s="22"/>
      <c r="AG219" s="22"/>
      <c r="AH219" s="22"/>
      <c r="AI219" s="22"/>
      <c r="AJ219" s="22"/>
      <c r="AK219" s="22"/>
    </row>
    <row r="220" spans="1:37" s="13" customFormat="1" ht="17.100000000000001" customHeight="1">
      <c r="A220" s="70"/>
      <c r="B220" s="57"/>
      <c r="C220" s="57"/>
      <c r="D220" s="57"/>
      <c r="E220" s="57"/>
      <c r="F220" s="96"/>
      <c r="G220" s="5">
        <v>2017</v>
      </c>
      <c r="H220" s="37">
        <f t="shared" si="34"/>
        <v>2</v>
      </c>
      <c r="I220" s="37"/>
      <c r="J220" s="37"/>
      <c r="K220" s="37">
        <v>2</v>
      </c>
      <c r="L220" s="37"/>
      <c r="M220" s="19"/>
      <c r="N220" s="19"/>
      <c r="O220" s="19"/>
      <c r="P220" s="19"/>
      <c r="Q220" s="19"/>
      <c r="R220" s="19"/>
      <c r="S220" s="19"/>
      <c r="T220" s="19"/>
      <c r="U220" s="19"/>
      <c r="V220" s="19"/>
      <c r="W220" s="19"/>
      <c r="X220" s="19"/>
      <c r="Y220" s="19"/>
      <c r="Z220" s="19"/>
      <c r="AA220" s="19"/>
      <c r="AB220" s="22"/>
      <c r="AC220" s="22"/>
      <c r="AD220" s="22"/>
      <c r="AE220" s="22"/>
      <c r="AF220" s="22"/>
      <c r="AG220" s="22"/>
      <c r="AH220" s="22"/>
      <c r="AI220" s="22"/>
      <c r="AJ220" s="22"/>
      <c r="AK220" s="22"/>
    </row>
    <row r="221" spans="1:37" s="13" customFormat="1" ht="17.100000000000001" customHeight="1">
      <c r="A221" s="70"/>
      <c r="B221" s="57"/>
      <c r="C221" s="57"/>
      <c r="D221" s="57"/>
      <c r="E221" s="57"/>
      <c r="F221" s="96"/>
      <c r="G221" s="5">
        <v>2018</v>
      </c>
      <c r="H221" s="37">
        <f t="shared" si="34"/>
        <v>2</v>
      </c>
      <c r="I221" s="37"/>
      <c r="J221" s="37"/>
      <c r="K221" s="37">
        <v>2</v>
      </c>
      <c r="L221" s="37"/>
      <c r="M221" s="19"/>
      <c r="N221" s="19"/>
      <c r="O221" s="19"/>
      <c r="P221" s="19"/>
      <c r="Q221" s="19"/>
      <c r="R221" s="19"/>
      <c r="S221" s="19"/>
      <c r="T221" s="19"/>
      <c r="U221" s="19"/>
      <c r="V221" s="19"/>
      <c r="W221" s="19"/>
      <c r="X221" s="19"/>
      <c r="Y221" s="19"/>
      <c r="Z221" s="19"/>
      <c r="AA221" s="19"/>
      <c r="AB221" s="22"/>
      <c r="AC221" s="22"/>
      <c r="AD221" s="22"/>
      <c r="AE221" s="22"/>
      <c r="AF221" s="22"/>
      <c r="AG221" s="22"/>
      <c r="AH221" s="22"/>
      <c r="AI221" s="22"/>
      <c r="AJ221" s="22"/>
      <c r="AK221" s="22"/>
    </row>
    <row r="222" spans="1:37" s="13" customFormat="1" ht="17.100000000000001" customHeight="1">
      <c r="A222" s="70"/>
      <c r="B222" s="57"/>
      <c r="C222" s="57"/>
      <c r="D222" s="57"/>
      <c r="E222" s="57"/>
      <c r="F222" s="96"/>
      <c r="G222" s="5">
        <v>2019</v>
      </c>
      <c r="H222" s="37">
        <f t="shared" si="34"/>
        <v>2</v>
      </c>
      <c r="I222" s="37"/>
      <c r="J222" s="37"/>
      <c r="K222" s="37">
        <v>2</v>
      </c>
      <c r="L222" s="37"/>
      <c r="M222" s="19"/>
      <c r="N222" s="19"/>
      <c r="O222" s="19"/>
      <c r="P222" s="19"/>
      <c r="Q222" s="19"/>
      <c r="R222" s="19"/>
      <c r="S222" s="19"/>
      <c r="T222" s="19"/>
      <c r="U222" s="19"/>
      <c r="V222" s="19"/>
      <c r="W222" s="19"/>
      <c r="X222" s="19"/>
      <c r="Y222" s="19"/>
      <c r="Z222" s="19"/>
      <c r="AA222" s="19"/>
      <c r="AB222" s="22"/>
      <c r="AC222" s="22"/>
      <c r="AD222" s="22"/>
      <c r="AE222" s="22"/>
      <c r="AF222" s="22"/>
      <c r="AG222" s="22"/>
      <c r="AH222" s="22"/>
      <c r="AI222" s="22"/>
      <c r="AJ222" s="22"/>
      <c r="AK222" s="22"/>
    </row>
    <row r="223" spans="1:37" s="13" customFormat="1" ht="17.100000000000001" customHeight="1">
      <c r="A223" s="71"/>
      <c r="B223" s="57"/>
      <c r="C223" s="57"/>
      <c r="D223" s="57"/>
      <c r="E223" s="57"/>
      <c r="F223" s="97"/>
      <c r="G223" s="5">
        <v>2020</v>
      </c>
      <c r="H223" s="37">
        <f t="shared" si="34"/>
        <v>2</v>
      </c>
      <c r="I223" s="37"/>
      <c r="J223" s="37"/>
      <c r="K223" s="37">
        <v>2</v>
      </c>
      <c r="L223" s="37"/>
      <c r="M223" s="19"/>
      <c r="N223" s="19"/>
      <c r="O223" s="19"/>
      <c r="P223" s="19"/>
      <c r="Q223" s="19"/>
      <c r="R223" s="19"/>
      <c r="S223" s="19"/>
      <c r="T223" s="19"/>
      <c r="U223" s="19"/>
      <c r="V223" s="19"/>
      <c r="W223" s="19"/>
      <c r="X223" s="19"/>
      <c r="Y223" s="19"/>
      <c r="Z223" s="19"/>
      <c r="AA223" s="19"/>
      <c r="AB223" s="22"/>
      <c r="AC223" s="22"/>
      <c r="AD223" s="22"/>
      <c r="AE223" s="22"/>
      <c r="AF223" s="22"/>
      <c r="AG223" s="22"/>
      <c r="AH223" s="22"/>
      <c r="AI223" s="22"/>
      <c r="AJ223" s="22"/>
      <c r="AK223" s="22"/>
    </row>
    <row r="224" spans="1:37" s="13" customFormat="1" ht="17.100000000000001" customHeight="1">
      <c r="A224" s="69">
        <v>4</v>
      </c>
      <c r="B224" s="57" t="s">
        <v>156</v>
      </c>
      <c r="C224" s="57" t="s">
        <v>59</v>
      </c>
      <c r="D224" s="57" t="s">
        <v>60</v>
      </c>
      <c r="E224" s="57" t="s">
        <v>61</v>
      </c>
      <c r="F224" s="95"/>
      <c r="G224" s="5">
        <v>2014</v>
      </c>
      <c r="H224" s="37">
        <f t="shared" ref="H224:H287" si="47">I224+J224+K224+L224</f>
        <v>3</v>
      </c>
      <c r="I224" s="37"/>
      <c r="J224" s="37"/>
      <c r="K224" s="37">
        <v>3</v>
      </c>
      <c r="L224" s="37"/>
      <c r="M224" s="19"/>
      <c r="N224" s="19"/>
      <c r="O224" s="19"/>
      <c r="P224" s="19"/>
      <c r="Q224" s="19"/>
      <c r="R224" s="19"/>
      <c r="S224" s="19"/>
      <c r="T224" s="19"/>
      <c r="U224" s="19"/>
      <c r="V224" s="19"/>
      <c r="W224" s="19"/>
      <c r="X224" s="19"/>
      <c r="Y224" s="19"/>
      <c r="Z224" s="19"/>
      <c r="AA224" s="19"/>
      <c r="AB224" s="22"/>
      <c r="AC224" s="22"/>
      <c r="AD224" s="22"/>
      <c r="AE224" s="22"/>
      <c r="AF224" s="22"/>
      <c r="AG224" s="22"/>
      <c r="AH224" s="22"/>
      <c r="AI224" s="22"/>
      <c r="AJ224" s="22"/>
      <c r="AK224" s="22"/>
    </row>
    <row r="225" spans="1:37" s="13" customFormat="1" ht="17.100000000000001" customHeight="1">
      <c r="A225" s="70"/>
      <c r="B225" s="57"/>
      <c r="C225" s="57"/>
      <c r="D225" s="57"/>
      <c r="E225" s="57"/>
      <c r="F225" s="96"/>
      <c r="G225" s="5">
        <v>2015</v>
      </c>
      <c r="H225" s="37">
        <f t="shared" si="47"/>
        <v>10</v>
      </c>
      <c r="I225" s="37"/>
      <c r="J225" s="37"/>
      <c r="K225" s="37">
        <v>10</v>
      </c>
      <c r="L225" s="37"/>
      <c r="M225" s="19"/>
      <c r="N225" s="19"/>
      <c r="O225" s="19"/>
      <c r="P225" s="19"/>
      <c r="Q225" s="19"/>
      <c r="R225" s="19"/>
      <c r="S225" s="19"/>
      <c r="T225" s="19"/>
      <c r="U225" s="19"/>
      <c r="V225" s="19"/>
      <c r="W225" s="19"/>
      <c r="X225" s="19"/>
      <c r="Y225" s="19"/>
      <c r="Z225" s="19"/>
      <c r="AA225" s="19"/>
      <c r="AB225" s="22"/>
      <c r="AC225" s="22"/>
      <c r="AD225" s="22"/>
      <c r="AE225" s="22"/>
      <c r="AF225" s="22"/>
      <c r="AG225" s="22"/>
      <c r="AH225" s="22"/>
      <c r="AI225" s="22"/>
      <c r="AJ225" s="22"/>
      <c r="AK225" s="22"/>
    </row>
    <row r="226" spans="1:37" s="13" customFormat="1" ht="17.100000000000001" customHeight="1">
      <c r="A226" s="70"/>
      <c r="B226" s="57"/>
      <c r="C226" s="57"/>
      <c r="D226" s="57"/>
      <c r="E226" s="57"/>
      <c r="F226" s="96"/>
      <c r="G226" s="5">
        <v>2016</v>
      </c>
      <c r="H226" s="37">
        <f t="shared" si="47"/>
        <v>10</v>
      </c>
      <c r="I226" s="37"/>
      <c r="J226" s="37"/>
      <c r="K226" s="37">
        <v>10</v>
      </c>
      <c r="L226" s="37"/>
      <c r="M226" s="19"/>
      <c r="N226" s="19"/>
      <c r="O226" s="19"/>
      <c r="P226" s="19"/>
      <c r="Q226" s="19"/>
      <c r="R226" s="19"/>
      <c r="S226" s="19"/>
      <c r="T226" s="19"/>
      <c r="U226" s="19"/>
      <c r="V226" s="19"/>
      <c r="W226" s="19"/>
      <c r="X226" s="19"/>
      <c r="Y226" s="19"/>
      <c r="Z226" s="19"/>
      <c r="AA226" s="19"/>
      <c r="AB226" s="22"/>
      <c r="AC226" s="22"/>
      <c r="AD226" s="22"/>
      <c r="AE226" s="22"/>
      <c r="AF226" s="22"/>
      <c r="AG226" s="22"/>
      <c r="AH226" s="22"/>
      <c r="AI226" s="22"/>
      <c r="AJ226" s="22"/>
      <c r="AK226" s="22"/>
    </row>
    <row r="227" spans="1:37" s="13" customFormat="1" ht="17.100000000000001" customHeight="1">
      <c r="A227" s="70"/>
      <c r="B227" s="57"/>
      <c r="C227" s="57"/>
      <c r="D227" s="57"/>
      <c r="E227" s="57"/>
      <c r="F227" s="96"/>
      <c r="G227" s="5">
        <v>2017</v>
      </c>
      <c r="H227" s="37">
        <f t="shared" si="47"/>
        <v>10</v>
      </c>
      <c r="I227" s="37"/>
      <c r="J227" s="37"/>
      <c r="K227" s="37">
        <v>10</v>
      </c>
      <c r="L227" s="37"/>
      <c r="M227" s="19"/>
      <c r="N227" s="19"/>
      <c r="O227" s="19"/>
      <c r="P227" s="19"/>
      <c r="Q227" s="19"/>
      <c r="R227" s="19"/>
      <c r="S227" s="19"/>
      <c r="T227" s="19"/>
      <c r="U227" s="19"/>
      <c r="V227" s="19"/>
      <c r="W227" s="19"/>
      <c r="X227" s="19"/>
      <c r="Y227" s="19"/>
      <c r="Z227" s="19"/>
      <c r="AA227" s="19"/>
      <c r="AB227" s="22"/>
      <c r="AC227" s="22"/>
      <c r="AD227" s="22"/>
      <c r="AE227" s="22"/>
      <c r="AF227" s="22"/>
      <c r="AG227" s="22"/>
      <c r="AH227" s="22"/>
      <c r="AI227" s="22"/>
      <c r="AJ227" s="22"/>
      <c r="AK227" s="22"/>
    </row>
    <row r="228" spans="1:37" s="13" customFormat="1" ht="17.100000000000001" customHeight="1">
      <c r="A228" s="70"/>
      <c r="B228" s="57"/>
      <c r="C228" s="57"/>
      <c r="D228" s="57"/>
      <c r="E228" s="57"/>
      <c r="F228" s="96"/>
      <c r="G228" s="5">
        <v>2018</v>
      </c>
      <c r="H228" s="37">
        <f t="shared" si="47"/>
        <v>10</v>
      </c>
      <c r="I228" s="37"/>
      <c r="J228" s="37"/>
      <c r="K228" s="37">
        <v>10</v>
      </c>
      <c r="L228" s="37"/>
      <c r="M228" s="19"/>
      <c r="N228" s="19"/>
      <c r="O228" s="19"/>
      <c r="P228" s="19"/>
      <c r="Q228" s="19"/>
      <c r="R228" s="19"/>
      <c r="S228" s="19"/>
      <c r="T228" s="19"/>
      <c r="U228" s="19"/>
      <c r="V228" s="19"/>
      <c r="W228" s="19"/>
      <c r="X228" s="19"/>
      <c r="Y228" s="19"/>
      <c r="Z228" s="19"/>
      <c r="AA228" s="19"/>
      <c r="AB228" s="22"/>
      <c r="AC228" s="22"/>
      <c r="AD228" s="22"/>
      <c r="AE228" s="22"/>
      <c r="AF228" s="22"/>
      <c r="AG228" s="22"/>
      <c r="AH228" s="22"/>
      <c r="AI228" s="22"/>
      <c r="AJ228" s="22"/>
      <c r="AK228" s="22"/>
    </row>
    <row r="229" spans="1:37" s="13" customFormat="1" ht="17.100000000000001" customHeight="1">
      <c r="A229" s="70"/>
      <c r="B229" s="57"/>
      <c r="C229" s="57"/>
      <c r="D229" s="57"/>
      <c r="E229" s="57"/>
      <c r="F229" s="96"/>
      <c r="G229" s="5">
        <v>2019</v>
      </c>
      <c r="H229" s="37">
        <f t="shared" si="47"/>
        <v>10</v>
      </c>
      <c r="I229" s="37"/>
      <c r="J229" s="37"/>
      <c r="K229" s="37">
        <v>10</v>
      </c>
      <c r="L229" s="37"/>
      <c r="M229" s="19"/>
      <c r="N229" s="19"/>
      <c r="O229" s="19"/>
      <c r="P229" s="19"/>
      <c r="Q229" s="19"/>
      <c r="R229" s="19"/>
      <c r="S229" s="19"/>
      <c r="T229" s="19"/>
      <c r="U229" s="19"/>
      <c r="V229" s="19"/>
      <c r="W229" s="19"/>
      <c r="X229" s="19"/>
      <c r="Y229" s="19"/>
      <c r="Z229" s="19"/>
      <c r="AA229" s="19"/>
      <c r="AB229" s="22"/>
      <c r="AC229" s="22"/>
      <c r="AD229" s="22"/>
      <c r="AE229" s="22"/>
      <c r="AF229" s="22"/>
      <c r="AG229" s="22"/>
      <c r="AH229" s="22"/>
      <c r="AI229" s="22"/>
      <c r="AJ229" s="22"/>
      <c r="AK229" s="22"/>
    </row>
    <row r="230" spans="1:37" s="13" customFormat="1" ht="17.100000000000001" customHeight="1">
      <c r="A230" s="71"/>
      <c r="B230" s="57"/>
      <c r="C230" s="57"/>
      <c r="D230" s="57"/>
      <c r="E230" s="57"/>
      <c r="F230" s="97"/>
      <c r="G230" s="5">
        <v>2020</v>
      </c>
      <c r="H230" s="37">
        <f t="shared" si="47"/>
        <v>10</v>
      </c>
      <c r="I230" s="37"/>
      <c r="J230" s="37"/>
      <c r="K230" s="37">
        <v>10</v>
      </c>
      <c r="L230" s="37"/>
      <c r="M230" s="19"/>
      <c r="N230" s="19"/>
      <c r="O230" s="19"/>
      <c r="P230" s="19"/>
      <c r="Q230" s="19"/>
      <c r="R230" s="19"/>
      <c r="S230" s="19"/>
      <c r="T230" s="19"/>
      <c r="U230" s="19"/>
      <c r="V230" s="19"/>
      <c r="W230" s="19"/>
      <c r="X230" s="19"/>
      <c r="Y230" s="19"/>
      <c r="Z230" s="19"/>
      <c r="AA230" s="19"/>
      <c r="AB230" s="22"/>
      <c r="AC230" s="22"/>
      <c r="AD230" s="22"/>
      <c r="AE230" s="22"/>
      <c r="AF230" s="22"/>
      <c r="AG230" s="22"/>
      <c r="AH230" s="22"/>
      <c r="AI230" s="22"/>
      <c r="AJ230" s="22"/>
      <c r="AK230" s="22"/>
    </row>
    <row r="231" spans="1:37" s="13" customFormat="1" ht="17.100000000000001" customHeight="1">
      <c r="A231" s="14"/>
      <c r="B231" s="68" t="s">
        <v>113</v>
      </c>
      <c r="C231" s="66"/>
      <c r="D231" s="67"/>
      <c r="E231" s="2"/>
      <c r="F231" s="20"/>
      <c r="G231" s="31">
        <v>2014</v>
      </c>
      <c r="H231" s="40">
        <f t="shared" ref="H231:H237" si="48">H203+H210+H217+H224</f>
        <v>76</v>
      </c>
      <c r="I231" s="40">
        <f t="shared" ref="I231:L231" si="49">I203+I210+I217+I224</f>
        <v>0</v>
      </c>
      <c r="J231" s="40">
        <f t="shared" si="49"/>
        <v>0</v>
      </c>
      <c r="K231" s="40">
        <f t="shared" si="49"/>
        <v>76</v>
      </c>
      <c r="L231" s="40">
        <f t="shared" si="49"/>
        <v>0</v>
      </c>
      <c r="M231" s="19"/>
      <c r="N231" s="19"/>
      <c r="O231" s="19"/>
      <c r="P231" s="19"/>
      <c r="Q231" s="19"/>
      <c r="R231" s="19"/>
      <c r="S231" s="19"/>
      <c r="T231" s="19"/>
      <c r="U231" s="19"/>
      <c r="V231" s="19"/>
      <c r="W231" s="19"/>
      <c r="X231" s="19"/>
      <c r="Y231" s="19"/>
      <c r="Z231" s="19"/>
      <c r="AA231" s="19"/>
      <c r="AB231" s="22"/>
      <c r="AC231" s="22"/>
      <c r="AD231" s="22"/>
      <c r="AE231" s="22"/>
      <c r="AF231" s="22"/>
      <c r="AG231" s="22"/>
      <c r="AH231" s="22"/>
      <c r="AI231" s="22"/>
      <c r="AJ231" s="22"/>
      <c r="AK231" s="22"/>
    </row>
    <row r="232" spans="1:37" s="13" customFormat="1" ht="17.100000000000001" customHeight="1">
      <c r="A232" s="14"/>
      <c r="B232" s="2"/>
      <c r="C232" s="2"/>
      <c r="D232" s="2"/>
      <c r="E232" s="2"/>
      <c r="F232" s="20"/>
      <c r="G232" s="31">
        <v>2015</v>
      </c>
      <c r="H232" s="40">
        <f t="shared" si="48"/>
        <v>102</v>
      </c>
      <c r="I232" s="40">
        <f t="shared" ref="I232:L232" si="50">I204+I211+I218+I225</f>
        <v>0</v>
      </c>
      <c r="J232" s="40">
        <f t="shared" si="50"/>
        <v>0</v>
      </c>
      <c r="K232" s="40">
        <f t="shared" si="50"/>
        <v>102</v>
      </c>
      <c r="L232" s="40">
        <f t="shared" si="50"/>
        <v>0</v>
      </c>
      <c r="M232" s="19"/>
      <c r="N232" s="19"/>
      <c r="O232" s="19"/>
      <c r="P232" s="19"/>
      <c r="Q232" s="19"/>
      <c r="R232" s="19"/>
      <c r="S232" s="19"/>
      <c r="T232" s="19"/>
      <c r="U232" s="19"/>
      <c r="V232" s="19"/>
      <c r="W232" s="19"/>
      <c r="X232" s="19"/>
      <c r="Y232" s="19"/>
      <c r="Z232" s="19"/>
      <c r="AA232" s="19"/>
      <c r="AB232" s="22"/>
      <c r="AC232" s="22"/>
      <c r="AD232" s="22"/>
      <c r="AE232" s="22"/>
      <c r="AF232" s="22"/>
      <c r="AG232" s="22"/>
      <c r="AH232" s="22"/>
      <c r="AI232" s="22"/>
      <c r="AJ232" s="22"/>
      <c r="AK232" s="22"/>
    </row>
    <row r="233" spans="1:37" s="13" customFormat="1" ht="17.100000000000001" customHeight="1">
      <c r="A233" s="14"/>
      <c r="B233" s="2"/>
      <c r="C233" s="2"/>
      <c r="D233" s="2"/>
      <c r="E233" s="2"/>
      <c r="F233" s="20"/>
      <c r="G233" s="31">
        <v>2016</v>
      </c>
      <c r="H233" s="40">
        <f t="shared" si="48"/>
        <v>102</v>
      </c>
      <c r="I233" s="40">
        <f t="shared" ref="I233:L233" si="51">I205+I212+I219+I226</f>
        <v>0</v>
      </c>
      <c r="J233" s="40">
        <f t="shared" si="51"/>
        <v>0</v>
      </c>
      <c r="K233" s="40">
        <f t="shared" si="51"/>
        <v>102</v>
      </c>
      <c r="L233" s="40">
        <f t="shared" si="51"/>
        <v>0</v>
      </c>
      <c r="M233" s="19"/>
      <c r="N233" s="19"/>
      <c r="O233" s="19"/>
      <c r="P233" s="19"/>
      <c r="Q233" s="19"/>
      <c r="R233" s="19"/>
      <c r="S233" s="19"/>
      <c r="T233" s="19"/>
      <c r="U233" s="19"/>
      <c r="V233" s="19"/>
      <c r="W233" s="19"/>
      <c r="X233" s="19"/>
      <c r="Y233" s="19"/>
      <c r="Z233" s="19"/>
      <c r="AA233" s="19"/>
      <c r="AB233" s="22"/>
      <c r="AC233" s="22"/>
      <c r="AD233" s="22"/>
      <c r="AE233" s="22"/>
      <c r="AF233" s="22"/>
      <c r="AG233" s="22"/>
      <c r="AH233" s="22"/>
      <c r="AI233" s="22"/>
      <c r="AJ233" s="22"/>
      <c r="AK233" s="22"/>
    </row>
    <row r="234" spans="1:37" s="13" customFormat="1" ht="17.100000000000001" customHeight="1">
      <c r="A234" s="14"/>
      <c r="B234" s="2"/>
      <c r="C234" s="2"/>
      <c r="D234" s="2"/>
      <c r="E234" s="2"/>
      <c r="F234" s="20"/>
      <c r="G234" s="31">
        <v>2017</v>
      </c>
      <c r="H234" s="40">
        <f t="shared" si="48"/>
        <v>102</v>
      </c>
      <c r="I234" s="40">
        <f t="shared" ref="I234:L234" si="52">I206+I213+I220+I227</f>
        <v>0</v>
      </c>
      <c r="J234" s="40">
        <f t="shared" si="52"/>
        <v>0</v>
      </c>
      <c r="K234" s="40">
        <f t="shared" si="52"/>
        <v>102</v>
      </c>
      <c r="L234" s="40">
        <f t="shared" si="52"/>
        <v>0</v>
      </c>
      <c r="M234" s="19"/>
      <c r="N234" s="19"/>
      <c r="O234" s="19"/>
      <c r="P234" s="19"/>
      <c r="Q234" s="19"/>
      <c r="R234" s="19"/>
      <c r="S234" s="19"/>
      <c r="T234" s="19"/>
      <c r="U234" s="19"/>
      <c r="V234" s="19"/>
      <c r="W234" s="19"/>
      <c r="X234" s="19"/>
      <c r="Y234" s="19"/>
      <c r="Z234" s="19"/>
      <c r="AA234" s="19"/>
      <c r="AB234" s="22"/>
      <c r="AC234" s="22"/>
      <c r="AD234" s="22"/>
      <c r="AE234" s="22"/>
      <c r="AF234" s="22"/>
      <c r="AG234" s="22"/>
      <c r="AH234" s="22"/>
      <c r="AI234" s="22"/>
      <c r="AJ234" s="22"/>
      <c r="AK234" s="22"/>
    </row>
    <row r="235" spans="1:37" s="13" customFormat="1" ht="17.100000000000001" customHeight="1">
      <c r="A235" s="14"/>
      <c r="B235" s="2"/>
      <c r="C235" s="2"/>
      <c r="D235" s="2"/>
      <c r="E235" s="2"/>
      <c r="F235" s="20"/>
      <c r="G235" s="31">
        <v>2018</v>
      </c>
      <c r="H235" s="40">
        <f t="shared" si="48"/>
        <v>102</v>
      </c>
      <c r="I235" s="40">
        <f t="shared" ref="I235:L235" si="53">I207+I214+I221+I228</f>
        <v>0</v>
      </c>
      <c r="J235" s="40">
        <f t="shared" si="53"/>
        <v>0</v>
      </c>
      <c r="K235" s="40">
        <f t="shared" si="53"/>
        <v>102</v>
      </c>
      <c r="L235" s="40">
        <f t="shared" si="53"/>
        <v>0</v>
      </c>
      <c r="M235" s="19"/>
      <c r="N235" s="19"/>
      <c r="O235" s="19"/>
      <c r="P235" s="19"/>
      <c r="Q235" s="19"/>
      <c r="R235" s="19"/>
      <c r="S235" s="19"/>
      <c r="T235" s="19"/>
      <c r="U235" s="19"/>
      <c r="V235" s="19"/>
      <c r="W235" s="19"/>
      <c r="X235" s="19"/>
      <c r="Y235" s="19"/>
      <c r="Z235" s="19"/>
      <c r="AA235" s="19"/>
      <c r="AB235" s="22"/>
      <c r="AC235" s="22"/>
      <c r="AD235" s="22"/>
      <c r="AE235" s="22"/>
      <c r="AF235" s="22"/>
      <c r="AG235" s="22"/>
      <c r="AH235" s="22"/>
      <c r="AI235" s="22"/>
      <c r="AJ235" s="22"/>
      <c r="AK235" s="22"/>
    </row>
    <row r="236" spans="1:37" s="13" customFormat="1" ht="17.100000000000001" customHeight="1">
      <c r="A236" s="14"/>
      <c r="B236" s="2"/>
      <c r="C236" s="2"/>
      <c r="D236" s="2"/>
      <c r="E236" s="2"/>
      <c r="F236" s="20"/>
      <c r="G236" s="31">
        <v>2019</v>
      </c>
      <c r="H236" s="40">
        <f t="shared" si="48"/>
        <v>102</v>
      </c>
      <c r="I236" s="40">
        <f t="shared" ref="I236:L236" si="54">I208+I215+I222+I229</f>
        <v>0</v>
      </c>
      <c r="J236" s="40">
        <f t="shared" si="54"/>
        <v>0</v>
      </c>
      <c r="K236" s="40">
        <f t="shared" si="54"/>
        <v>102</v>
      </c>
      <c r="L236" s="40">
        <f t="shared" si="54"/>
        <v>0</v>
      </c>
      <c r="M236" s="19"/>
      <c r="N236" s="19"/>
      <c r="O236" s="19"/>
      <c r="P236" s="19"/>
      <c r="Q236" s="19"/>
      <c r="R236" s="19"/>
      <c r="S236" s="19"/>
      <c r="T236" s="19"/>
      <c r="U236" s="19"/>
      <c r="V236" s="19"/>
      <c r="W236" s="19"/>
      <c r="X236" s="19"/>
      <c r="Y236" s="19"/>
      <c r="Z236" s="19"/>
      <c r="AA236" s="19"/>
      <c r="AB236" s="22"/>
      <c r="AC236" s="22"/>
      <c r="AD236" s="22"/>
      <c r="AE236" s="22"/>
      <c r="AF236" s="22"/>
      <c r="AG236" s="22"/>
      <c r="AH236" s="22"/>
      <c r="AI236" s="22"/>
      <c r="AJ236" s="22"/>
      <c r="AK236" s="22"/>
    </row>
    <row r="237" spans="1:37" s="13" customFormat="1" ht="17.100000000000001" customHeight="1">
      <c r="A237" s="14"/>
      <c r="B237" s="2"/>
      <c r="C237" s="2"/>
      <c r="D237" s="2"/>
      <c r="E237" s="2"/>
      <c r="F237" s="20"/>
      <c r="G237" s="31">
        <v>2020</v>
      </c>
      <c r="H237" s="40">
        <f t="shared" si="48"/>
        <v>102</v>
      </c>
      <c r="I237" s="40">
        <f t="shared" ref="I237:L237" si="55">I209+I216+I223+I230</f>
        <v>0</v>
      </c>
      <c r="J237" s="40">
        <f t="shared" si="55"/>
        <v>0</v>
      </c>
      <c r="K237" s="40">
        <f t="shared" si="55"/>
        <v>102</v>
      </c>
      <c r="L237" s="40">
        <f t="shared" si="55"/>
        <v>0</v>
      </c>
      <c r="M237" s="19"/>
      <c r="N237" s="19"/>
      <c r="O237" s="19"/>
      <c r="P237" s="19"/>
      <c r="Q237" s="19"/>
      <c r="R237" s="19"/>
      <c r="S237" s="19"/>
      <c r="T237" s="19"/>
      <c r="U237" s="19"/>
      <c r="V237" s="19"/>
      <c r="W237" s="19"/>
      <c r="X237" s="19"/>
      <c r="Y237" s="19"/>
      <c r="Z237" s="19"/>
      <c r="AA237" s="19"/>
      <c r="AB237" s="22"/>
      <c r="AC237" s="22"/>
      <c r="AD237" s="22"/>
      <c r="AE237" s="22"/>
      <c r="AF237" s="22"/>
      <c r="AG237" s="22"/>
      <c r="AH237" s="22"/>
      <c r="AI237" s="22"/>
      <c r="AJ237" s="22"/>
      <c r="AK237" s="22"/>
    </row>
    <row r="238" spans="1:37" s="13" customFormat="1" ht="15" customHeight="1">
      <c r="A238" s="54" t="s">
        <v>157</v>
      </c>
      <c r="B238" s="55"/>
      <c r="C238" s="55"/>
      <c r="D238" s="55"/>
      <c r="E238" s="55"/>
      <c r="F238" s="55"/>
      <c r="G238" s="55"/>
      <c r="H238" s="55"/>
      <c r="I238" s="55"/>
      <c r="J238" s="55"/>
      <c r="K238" s="55"/>
      <c r="L238" s="56"/>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row>
    <row r="239" spans="1:37" s="13" customFormat="1" ht="17.100000000000001" customHeight="1">
      <c r="A239" s="69">
        <v>1</v>
      </c>
      <c r="B239" s="57" t="s">
        <v>158</v>
      </c>
      <c r="C239" s="57" t="s">
        <v>99</v>
      </c>
      <c r="D239" s="57" t="s">
        <v>62</v>
      </c>
      <c r="E239" s="59" t="s">
        <v>31</v>
      </c>
      <c r="F239" s="95"/>
      <c r="G239" s="5">
        <v>2014</v>
      </c>
      <c r="H239" s="37">
        <f t="shared" si="47"/>
        <v>15</v>
      </c>
      <c r="I239" s="37"/>
      <c r="J239" s="37"/>
      <c r="K239" s="37">
        <v>15</v>
      </c>
      <c r="L239" s="37"/>
      <c r="M239" s="19"/>
      <c r="N239" s="19"/>
      <c r="O239" s="19"/>
      <c r="P239" s="19"/>
      <c r="Q239" s="19"/>
      <c r="R239" s="19"/>
      <c r="S239" s="19"/>
      <c r="T239" s="19"/>
      <c r="U239" s="19"/>
      <c r="V239" s="19"/>
      <c r="W239" s="19"/>
      <c r="X239" s="19"/>
      <c r="Y239" s="19"/>
      <c r="Z239" s="19"/>
      <c r="AA239" s="19"/>
      <c r="AB239" s="22"/>
      <c r="AC239" s="22"/>
      <c r="AD239" s="22"/>
      <c r="AE239" s="22"/>
      <c r="AF239" s="22"/>
      <c r="AG239" s="22"/>
      <c r="AH239" s="22"/>
      <c r="AI239" s="22"/>
      <c r="AJ239" s="22"/>
      <c r="AK239" s="22"/>
    </row>
    <row r="240" spans="1:37" s="13" customFormat="1" ht="17.100000000000001" customHeight="1">
      <c r="A240" s="70"/>
      <c r="B240" s="57"/>
      <c r="C240" s="57"/>
      <c r="D240" s="57"/>
      <c r="E240" s="60"/>
      <c r="F240" s="96"/>
      <c r="G240" s="5">
        <v>2015</v>
      </c>
      <c r="H240" s="37">
        <f t="shared" si="47"/>
        <v>20</v>
      </c>
      <c r="I240" s="37"/>
      <c r="J240" s="37"/>
      <c r="K240" s="37">
        <v>20</v>
      </c>
      <c r="L240" s="37"/>
      <c r="M240" s="19"/>
      <c r="N240" s="19"/>
      <c r="O240" s="19"/>
      <c r="P240" s="19"/>
      <c r="Q240" s="19"/>
      <c r="R240" s="19"/>
      <c r="S240" s="19"/>
      <c r="T240" s="19"/>
      <c r="U240" s="19"/>
      <c r="V240" s="19"/>
      <c r="W240" s="19"/>
      <c r="X240" s="19"/>
      <c r="Y240" s="19"/>
      <c r="Z240" s="19"/>
      <c r="AA240" s="19"/>
      <c r="AB240" s="22"/>
      <c r="AC240" s="22"/>
      <c r="AD240" s="22"/>
      <c r="AE240" s="22"/>
      <c r="AF240" s="22"/>
      <c r="AG240" s="22"/>
      <c r="AH240" s="22"/>
      <c r="AI240" s="22"/>
      <c r="AJ240" s="22"/>
      <c r="AK240" s="22"/>
    </row>
    <row r="241" spans="1:37" s="13" customFormat="1" ht="17.100000000000001" customHeight="1">
      <c r="A241" s="70"/>
      <c r="B241" s="57"/>
      <c r="C241" s="57"/>
      <c r="D241" s="57"/>
      <c r="E241" s="60"/>
      <c r="F241" s="96"/>
      <c r="G241" s="5">
        <v>2016</v>
      </c>
      <c r="H241" s="37">
        <f t="shared" si="47"/>
        <v>20</v>
      </c>
      <c r="I241" s="37"/>
      <c r="J241" s="37"/>
      <c r="K241" s="37">
        <v>20</v>
      </c>
      <c r="L241" s="37"/>
      <c r="M241" s="19"/>
      <c r="N241" s="19"/>
      <c r="O241" s="19"/>
      <c r="P241" s="19"/>
      <c r="Q241" s="19"/>
      <c r="R241" s="19"/>
      <c r="S241" s="19"/>
      <c r="T241" s="19"/>
      <c r="U241" s="19"/>
      <c r="V241" s="19"/>
      <c r="W241" s="19"/>
      <c r="X241" s="19"/>
      <c r="Y241" s="19"/>
      <c r="Z241" s="19"/>
      <c r="AA241" s="19"/>
      <c r="AB241" s="22"/>
      <c r="AC241" s="22"/>
      <c r="AD241" s="22"/>
      <c r="AE241" s="22"/>
      <c r="AF241" s="22"/>
      <c r="AG241" s="22"/>
      <c r="AH241" s="22"/>
      <c r="AI241" s="22"/>
      <c r="AJ241" s="22"/>
      <c r="AK241" s="22"/>
    </row>
    <row r="242" spans="1:37" s="13" customFormat="1" ht="17.100000000000001" customHeight="1">
      <c r="A242" s="70"/>
      <c r="B242" s="57"/>
      <c r="C242" s="57"/>
      <c r="D242" s="57"/>
      <c r="E242" s="60"/>
      <c r="F242" s="96"/>
      <c r="G242" s="5">
        <v>2017</v>
      </c>
      <c r="H242" s="37">
        <f t="shared" si="47"/>
        <v>20</v>
      </c>
      <c r="I242" s="37"/>
      <c r="J242" s="37"/>
      <c r="K242" s="37">
        <v>20</v>
      </c>
      <c r="L242" s="37"/>
      <c r="M242" s="19"/>
      <c r="N242" s="19"/>
      <c r="O242" s="19"/>
      <c r="P242" s="19"/>
      <c r="Q242" s="19"/>
      <c r="R242" s="19"/>
      <c r="S242" s="19"/>
      <c r="T242" s="19"/>
      <c r="U242" s="19"/>
      <c r="V242" s="19"/>
      <c r="W242" s="19"/>
      <c r="X242" s="19"/>
      <c r="Y242" s="19"/>
      <c r="Z242" s="19"/>
      <c r="AA242" s="19"/>
      <c r="AB242" s="22"/>
      <c r="AC242" s="22"/>
      <c r="AD242" s="22"/>
      <c r="AE242" s="22"/>
      <c r="AF242" s="22"/>
      <c r="AG242" s="22"/>
      <c r="AH242" s="22"/>
      <c r="AI242" s="22"/>
      <c r="AJ242" s="22"/>
      <c r="AK242" s="22"/>
    </row>
    <row r="243" spans="1:37" s="13" customFormat="1" ht="17.100000000000001" customHeight="1">
      <c r="A243" s="70"/>
      <c r="B243" s="57"/>
      <c r="C243" s="57"/>
      <c r="D243" s="57"/>
      <c r="E243" s="60"/>
      <c r="F243" s="96"/>
      <c r="G243" s="5">
        <v>2018</v>
      </c>
      <c r="H243" s="37">
        <f t="shared" si="47"/>
        <v>20</v>
      </c>
      <c r="I243" s="37"/>
      <c r="J243" s="37"/>
      <c r="K243" s="37">
        <v>20</v>
      </c>
      <c r="L243" s="37"/>
      <c r="M243" s="19"/>
      <c r="N243" s="19"/>
      <c r="O243" s="19"/>
      <c r="P243" s="19"/>
      <c r="Q243" s="19"/>
      <c r="R243" s="19"/>
      <c r="S243" s="19"/>
      <c r="T243" s="19"/>
      <c r="U243" s="19"/>
      <c r="V243" s="19"/>
      <c r="W243" s="19"/>
      <c r="X243" s="19"/>
      <c r="Y243" s="19"/>
      <c r="Z243" s="19"/>
      <c r="AA243" s="19"/>
      <c r="AB243" s="22"/>
      <c r="AC243" s="22"/>
      <c r="AD243" s="22"/>
      <c r="AE243" s="22"/>
      <c r="AF243" s="22"/>
      <c r="AG243" s="22"/>
      <c r="AH243" s="22"/>
      <c r="AI243" s="22"/>
      <c r="AJ243" s="22"/>
      <c r="AK243" s="22"/>
    </row>
    <row r="244" spans="1:37" s="13" customFormat="1" ht="17.100000000000001" customHeight="1">
      <c r="A244" s="70"/>
      <c r="B244" s="57"/>
      <c r="C244" s="57"/>
      <c r="D244" s="57"/>
      <c r="E244" s="60"/>
      <c r="F244" s="96"/>
      <c r="G244" s="5">
        <v>2019</v>
      </c>
      <c r="H244" s="37">
        <f t="shared" si="47"/>
        <v>20</v>
      </c>
      <c r="I244" s="37"/>
      <c r="J244" s="37"/>
      <c r="K244" s="37">
        <v>20</v>
      </c>
      <c r="L244" s="37"/>
      <c r="M244" s="19"/>
      <c r="N244" s="19"/>
      <c r="O244" s="19"/>
      <c r="P244" s="19"/>
      <c r="Q244" s="19"/>
      <c r="R244" s="19"/>
      <c r="S244" s="19"/>
      <c r="T244" s="19"/>
      <c r="U244" s="19"/>
      <c r="V244" s="19"/>
      <c r="W244" s="19"/>
      <c r="X244" s="19"/>
      <c r="Y244" s="19"/>
      <c r="Z244" s="19"/>
      <c r="AA244" s="19"/>
      <c r="AB244" s="22"/>
      <c r="AC244" s="22"/>
      <c r="AD244" s="22"/>
      <c r="AE244" s="22"/>
      <c r="AF244" s="22"/>
      <c r="AG244" s="22"/>
      <c r="AH244" s="22"/>
      <c r="AI244" s="22"/>
      <c r="AJ244" s="22"/>
      <c r="AK244" s="22"/>
    </row>
    <row r="245" spans="1:37" s="13" customFormat="1" ht="17.100000000000001" customHeight="1">
      <c r="A245" s="71"/>
      <c r="B245" s="57"/>
      <c r="C245" s="57"/>
      <c r="D245" s="57"/>
      <c r="E245" s="61"/>
      <c r="F245" s="97"/>
      <c r="G245" s="5">
        <v>2020</v>
      </c>
      <c r="H245" s="37">
        <f t="shared" si="47"/>
        <v>20</v>
      </c>
      <c r="I245" s="37"/>
      <c r="J245" s="37"/>
      <c r="K245" s="37">
        <v>20</v>
      </c>
      <c r="L245" s="37"/>
      <c r="M245" s="19"/>
      <c r="N245" s="19"/>
      <c r="O245" s="19"/>
      <c r="P245" s="19"/>
      <c r="Q245" s="19"/>
      <c r="R245" s="19"/>
      <c r="S245" s="19"/>
      <c r="T245" s="19"/>
      <c r="U245" s="19"/>
      <c r="V245" s="19"/>
      <c r="W245" s="19"/>
      <c r="X245" s="19"/>
      <c r="Y245" s="19"/>
      <c r="Z245" s="19"/>
      <c r="AA245" s="19"/>
      <c r="AB245" s="22"/>
      <c r="AC245" s="22"/>
      <c r="AD245" s="22"/>
      <c r="AE245" s="22"/>
      <c r="AF245" s="22"/>
      <c r="AG245" s="22"/>
      <c r="AH245" s="22"/>
      <c r="AI245" s="22"/>
      <c r="AJ245" s="22"/>
      <c r="AK245" s="22"/>
    </row>
    <row r="246" spans="1:37" s="13" customFormat="1" ht="17.100000000000001" customHeight="1">
      <c r="A246" s="69">
        <v>2</v>
      </c>
      <c r="B246" s="57" t="s">
        <v>159</v>
      </c>
      <c r="C246" s="57" t="s">
        <v>100</v>
      </c>
      <c r="D246" s="57" t="s">
        <v>62</v>
      </c>
      <c r="E246" s="59" t="s">
        <v>31</v>
      </c>
      <c r="F246" s="95"/>
      <c r="G246" s="5">
        <v>2014</v>
      </c>
      <c r="H246" s="37">
        <f t="shared" si="47"/>
        <v>23</v>
      </c>
      <c r="I246" s="37"/>
      <c r="J246" s="37"/>
      <c r="K246" s="37">
        <v>23</v>
      </c>
      <c r="L246" s="37"/>
      <c r="M246" s="19"/>
      <c r="N246" s="19"/>
      <c r="O246" s="19"/>
      <c r="P246" s="19"/>
      <c r="Q246" s="19"/>
      <c r="R246" s="19"/>
      <c r="S246" s="19"/>
      <c r="T246" s="19"/>
      <c r="U246" s="19"/>
      <c r="V246" s="19"/>
      <c r="W246" s="19"/>
      <c r="X246" s="19"/>
      <c r="Y246" s="19"/>
      <c r="Z246" s="19"/>
      <c r="AA246" s="19"/>
      <c r="AB246" s="22"/>
      <c r="AC246" s="22"/>
      <c r="AD246" s="22"/>
      <c r="AE246" s="22"/>
      <c r="AF246" s="22"/>
      <c r="AG246" s="22"/>
      <c r="AH246" s="22"/>
      <c r="AI246" s="22"/>
      <c r="AJ246" s="22"/>
      <c r="AK246" s="22"/>
    </row>
    <row r="247" spans="1:37" s="13" customFormat="1" ht="17.100000000000001" customHeight="1">
      <c r="A247" s="70"/>
      <c r="B247" s="57"/>
      <c r="C247" s="57"/>
      <c r="D247" s="57"/>
      <c r="E247" s="60"/>
      <c r="F247" s="96"/>
      <c r="G247" s="5">
        <v>2015</v>
      </c>
      <c r="H247" s="37">
        <f t="shared" si="47"/>
        <v>15</v>
      </c>
      <c r="I247" s="37"/>
      <c r="J247" s="37"/>
      <c r="K247" s="37">
        <v>15</v>
      </c>
      <c r="L247" s="37"/>
      <c r="M247" s="19"/>
      <c r="N247" s="19"/>
      <c r="O247" s="19"/>
      <c r="P247" s="19"/>
      <c r="Q247" s="19"/>
      <c r="R247" s="19"/>
      <c r="S247" s="19"/>
      <c r="T247" s="19"/>
      <c r="U247" s="19"/>
      <c r="V247" s="19"/>
      <c r="W247" s="19"/>
      <c r="X247" s="19"/>
      <c r="Y247" s="19"/>
      <c r="Z247" s="19"/>
      <c r="AA247" s="19"/>
      <c r="AB247" s="22"/>
      <c r="AC247" s="22"/>
      <c r="AD247" s="22"/>
      <c r="AE247" s="22"/>
      <c r="AF247" s="22"/>
      <c r="AG247" s="22"/>
      <c r="AH247" s="22"/>
      <c r="AI247" s="22"/>
      <c r="AJ247" s="22"/>
      <c r="AK247" s="22"/>
    </row>
    <row r="248" spans="1:37" s="13" customFormat="1" ht="17.100000000000001" customHeight="1">
      <c r="A248" s="70"/>
      <c r="B248" s="57"/>
      <c r="C248" s="57"/>
      <c r="D248" s="57"/>
      <c r="E248" s="60"/>
      <c r="F248" s="96"/>
      <c r="G248" s="5">
        <v>2016</v>
      </c>
      <c r="H248" s="37">
        <f t="shared" si="47"/>
        <v>15</v>
      </c>
      <c r="I248" s="37"/>
      <c r="J248" s="37"/>
      <c r="K248" s="37">
        <v>15</v>
      </c>
      <c r="L248" s="37"/>
      <c r="M248" s="19"/>
      <c r="N248" s="19"/>
      <c r="O248" s="19"/>
      <c r="P248" s="19"/>
      <c r="Q248" s="19"/>
      <c r="R248" s="19"/>
      <c r="S248" s="19"/>
      <c r="T248" s="19"/>
      <c r="U248" s="19"/>
      <c r="V248" s="19"/>
      <c r="W248" s="19"/>
      <c r="X248" s="19"/>
      <c r="Y248" s="19"/>
      <c r="Z248" s="19"/>
      <c r="AA248" s="19"/>
      <c r="AB248" s="22"/>
      <c r="AC248" s="22"/>
      <c r="AD248" s="22"/>
      <c r="AE248" s="22"/>
      <c r="AF248" s="22"/>
      <c r="AG248" s="22"/>
      <c r="AH248" s="22"/>
      <c r="AI248" s="22"/>
      <c r="AJ248" s="22"/>
      <c r="AK248" s="22"/>
    </row>
    <row r="249" spans="1:37" s="13" customFormat="1" ht="17.100000000000001" customHeight="1">
      <c r="A249" s="70"/>
      <c r="B249" s="57"/>
      <c r="C249" s="57"/>
      <c r="D249" s="57"/>
      <c r="E249" s="60"/>
      <c r="F249" s="96"/>
      <c r="G249" s="5">
        <v>2017</v>
      </c>
      <c r="H249" s="37">
        <f t="shared" si="47"/>
        <v>15</v>
      </c>
      <c r="I249" s="37"/>
      <c r="J249" s="37"/>
      <c r="K249" s="37">
        <v>15</v>
      </c>
      <c r="L249" s="37"/>
      <c r="M249" s="19"/>
      <c r="N249" s="19"/>
      <c r="O249" s="19"/>
      <c r="P249" s="19"/>
      <c r="Q249" s="19"/>
      <c r="R249" s="19"/>
      <c r="S249" s="19"/>
      <c r="T249" s="19"/>
      <c r="U249" s="19"/>
      <c r="V249" s="19"/>
      <c r="W249" s="19"/>
      <c r="X249" s="19"/>
      <c r="Y249" s="19"/>
      <c r="Z249" s="19"/>
      <c r="AA249" s="19"/>
      <c r="AB249" s="22"/>
      <c r="AC249" s="22"/>
      <c r="AD249" s="22"/>
      <c r="AE249" s="22"/>
      <c r="AF249" s="22"/>
      <c r="AG249" s="22"/>
      <c r="AH249" s="22"/>
      <c r="AI249" s="22"/>
      <c r="AJ249" s="22"/>
      <c r="AK249" s="22"/>
    </row>
    <row r="250" spans="1:37" s="13" customFormat="1" ht="17.100000000000001" customHeight="1">
      <c r="A250" s="70"/>
      <c r="B250" s="57"/>
      <c r="C250" s="57"/>
      <c r="D250" s="57"/>
      <c r="E250" s="60"/>
      <c r="F250" s="96"/>
      <c r="G250" s="5">
        <v>2018</v>
      </c>
      <c r="H250" s="37">
        <f t="shared" si="47"/>
        <v>15</v>
      </c>
      <c r="I250" s="37"/>
      <c r="J250" s="37"/>
      <c r="K250" s="37">
        <v>15</v>
      </c>
      <c r="L250" s="37"/>
      <c r="M250" s="19"/>
      <c r="N250" s="19"/>
      <c r="O250" s="19"/>
      <c r="P250" s="19"/>
      <c r="Q250" s="19"/>
      <c r="R250" s="19"/>
      <c r="S250" s="19"/>
      <c r="T250" s="19"/>
      <c r="U250" s="19"/>
      <c r="V250" s="19"/>
      <c r="W250" s="19"/>
      <c r="X250" s="19"/>
      <c r="Y250" s="19"/>
      <c r="Z250" s="19"/>
      <c r="AA250" s="19"/>
      <c r="AB250" s="22"/>
      <c r="AC250" s="22"/>
      <c r="AD250" s="22"/>
      <c r="AE250" s="22"/>
      <c r="AF250" s="22"/>
      <c r="AG250" s="22"/>
      <c r="AH250" s="22"/>
      <c r="AI250" s="22"/>
      <c r="AJ250" s="22"/>
      <c r="AK250" s="22"/>
    </row>
    <row r="251" spans="1:37" s="13" customFormat="1" ht="17.100000000000001" customHeight="1">
      <c r="A251" s="70"/>
      <c r="B251" s="57"/>
      <c r="C251" s="57"/>
      <c r="D251" s="57"/>
      <c r="E251" s="60"/>
      <c r="F251" s="96"/>
      <c r="G251" s="5">
        <v>2019</v>
      </c>
      <c r="H251" s="37">
        <f t="shared" si="47"/>
        <v>15</v>
      </c>
      <c r="I251" s="37"/>
      <c r="J251" s="37"/>
      <c r="K251" s="37">
        <v>15</v>
      </c>
      <c r="L251" s="37"/>
      <c r="M251" s="19"/>
      <c r="N251" s="19"/>
      <c r="O251" s="19"/>
      <c r="P251" s="19"/>
      <c r="Q251" s="19"/>
      <c r="R251" s="19"/>
      <c r="S251" s="19"/>
      <c r="T251" s="19"/>
      <c r="U251" s="19"/>
      <c r="V251" s="19"/>
      <c r="W251" s="19"/>
      <c r="X251" s="19"/>
      <c r="Y251" s="19"/>
      <c r="Z251" s="19"/>
      <c r="AA251" s="19"/>
      <c r="AB251" s="22"/>
      <c r="AC251" s="22"/>
      <c r="AD251" s="22"/>
      <c r="AE251" s="22"/>
      <c r="AF251" s="22"/>
      <c r="AG251" s="22"/>
      <c r="AH251" s="22"/>
      <c r="AI251" s="22"/>
      <c r="AJ251" s="22"/>
      <c r="AK251" s="22"/>
    </row>
    <row r="252" spans="1:37" s="13" customFormat="1" ht="17.100000000000001" customHeight="1">
      <c r="A252" s="71"/>
      <c r="B252" s="57"/>
      <c r="C252" s="57"/>
      <c r="D252" s="57"/>
      <c r="E252" s="61"/>
      <c r="F252" s="97"/>
      <c r="G252" s="5">
        <v>2020</v>
      </c>
      <c r="H252" s="37">
        <f t="shared" si="47"/>
        <v>15</v>
      </c>
      <c r="I252" s="37"/>
      <c r="J252" s="37"/>
      <c r="K252" s="37">
        <v>15</v>
      </c>
      <c r="L252" s="37"/>
      <c r="M252" s="19"/>
      <c r="N252" s="19"/>
      <c r="O252" s="19"/>
      <c r="P252" s="19"/>
      <c r="Q252" s="19"/>
      <c r="R252" s="19"/>
      <c r="S252" s="19"/>
      <c r="T252" s="19"/>
      <c r="U252" s="19"/>
      <c r="V252" s="19"/>
      <c r="W252" s="19"/>
      <c r="X252" s="19"/>
      <c r="Y252" s="19"/>
      <c r="Z252" s="19"/>
      <c r="AA252" s="19"/>
      <c r="AB252" s="22"/>
      <c r="AC252" s="22"/>
      <c r="AD252" s="22"/>
      <c r="AE252" s="22"/>
      <c r="AF252" s="22"/>
      <c r="AG252" s="22"/>
      <c r="AH252" s="22"/>
      <c r="AI252" s="22"/>
      <c r="AJ252" s="22"/>
      <c r="AK252" s="22"/>
    </row>
    <row r="253" spans="1:37" s="13" customFormat="1" ht="17.100000000000001" customHeight="1">
      <c r="A253" s="69">
        <v>3</v>
      </c>
      <c r="B253" s="57" t="s">
        <v>160</v>
      </c>
      <c r="C253" s="57" t="s">
        <v>101</v>
      </c>
      <c r="D253" s="57" t="s">
        <v>63</v>
      </c>
      <c r="E253" s="59" t="s">
        <v>31</v>
      </c>
      <c r="F253" s="95"/>
      <c r="G253" s="5">
        <v>2014</v>
      </c>
      <c r="H253" s="37">
        <f t="shared" si="47"/>
        <v>0</v>
      </c>
      <c r="I253" s="37"/>
      <c r="J253" s="37"/>
      <c r="K253" s="37">
        <v>0</v>
      </c>
      <c r="L253" s="37"/>
      <c r="M253" s="19"/>
      <c r="N253" s="19"/>
      <c r="O253" s="19"/>
      <c r="P253" s="19"/>
      <c r="Q253" s="19"/>
      <c r="R253" s="19"/>
      <c r="S253" s="19"/>
      <c r="T253" s="19"/>
      <c r="U253" s="19"/>
      <c r="V253" s="19"/>
      <c r="W253" s="19"/>
      <c r="X253" s="19"/>
      <c r="Y253" s="19"/>
      <c r="Z253" s="19"/>
      <c r="AA253" s="19"/>
      <c r="AB253" s="22"/>
      <c r="AC253" s="22"/>
      <c r="AD253" s="22"/>
      <c r="AE253" s="22"/>
      <c r="AF253" s="22"/>
      <c r="AG253" s="22"/>
      <c r="AH253" s="22"/>
      <c r="AI253" s="22"/>
      <c r="AJ253" s="22"/>
      <c r="AK253" s="22"/>
    </row>
    <row r="254" spans="1:37" s="13" customFormat="1" ht="17.100000000000001" customHeight="1">
      <c r="A254" s="70"/>
      <c r="B254" s="57"/>
      <c r="C254" s="57"/>
      <c r="D254" s="57"/>
      <c r="E254" s="60"/>
      <c r="F254" s="96"/>
      <c r="G254" s="5">
        <v>2015</v>
      </c>
      <c r="H254" s="37">
        <f t="shared" si="47"/>
        <v>15</v>
      </c>
      <c r="I254" s="37"/>
      <c r="J254" s="37"/>
      <c r="K254" s="37">
        <v>15</v>
      </c>
      <c r="L254" s="37"/>
      <c r="M254" s="19"/>
      <c r="N254" s="19"/>
      <c r="O254" s="19"/>
      <c r="P254" s="19"/>
      <c r="Q254" s="19"/>
      <c r="R254" s="19"/>
      <c r="S254" s="19"/>
      <c r="T254" s="19"/>
      <c r="U254" s="19"/>
      <c r="V254" s="19"/>
      <c r="W254" s="19"/>
      <c r="X254" s="19"/>
      <c r="Y254" s="19"/>
      <c r="Z254" s="19"/>
      <c r="AA254" s="19"/>
      <c r="AB254" s="22"/>
      <c r="AC254" s="22"/>
      <c r="AD254" s="22"/>
      <c r="AE254" s="22"/>
      <c r="AF254" s="22"/>
      <c r="AG254" s="22"/>
      <c r="AH254" s="22"/>
      <c r="AI254" s="22"/>
      <c r="AJ254" s="22"/>
      <c r="AK254" s="22"/>
    </row>
    <row r="255" spans="1:37" s="13" customFormat="1" ht="17.100000000000001" customHeight="1">
      <c r="A255" s="70"/>
      <c r="B255" s="57"/>
      <c r="C255" s="57"/>
      <c r="D255" s="57"/>
      <c r="E255" s="60"/>
      <c r="F255" s="96"/>
      <c r="G255" s="5">
        <v>2016</v>
      </c>
      <c r="H255" s="37">
        <f t="shared" si="47"/>
        <v>15</v>
      </c>
      <c r="I255" s="37"/>
      <c r="J255" s="37"/>
      <c r="K255" s="37">
        <v>15</v>
      </c>
      <c r="L255" s="37"/>
      <c r="M255" s="19"/>
      <c r="N255" s="19"/>
      <c r="O255" s="19"/>
      <c r="P255" s="19"/>
      <c r="Q255" s="19"/>
      <c r="R255" s="19"/>
      <c r="S255" s="19"/>
      <c r="T255" s="19"/>
      <c r="U255" s="19"/>
      <c r="V255" s="19"/>
      <c r="W255" s="19"/>
      <c r="X255" s="19"/>
      <c r="Y255" s="19"/>
      <c r="Z255" s="19"/>
      <c r="AA255" s="19"/>
      <c r="AB255" s="22"/>
      <c r="AC255" s="22"/>
      <c r="AD255" s="22"/>
      <c r="AE255" s="22"/>
      <c r="AF255" s="22"/>
      <c r="AG255" s="22"/>
      <c r="AH255" s="22"/>
      <c r="AI255" s="22"/>
      <c r="AJ255" s="22"/>
      <c r="AK255" s="22"/>
    </row>
    <row r="256" spans="1:37" s="13" customFormat="1" ht="17.100000000000001" customHeight="1">
      <c r="A256" s="70"/>
      <c r="B256" s="57"/>
      <c r="C256" s="57"/>
      <c r="D256" s="57"/>
      <c r="E256" s="60"/>
      <c r="F256" s="96"/>
      <c r="G256" s="5">
        <v>2017</v>
      </c>
      <c r="H256" s="37">
        <f t="shared" si="47"/>
        <v>15</v>
      </c>
      <c r="I256" s="37"/>
      <c r="J256" s="37"/>
      <c r="K256" s="37">
        <v>15</v>
      </c>
      <c r="L256" s="37"/>
      <c r="M256" s="19"/>
      <c r="N256" s="19"/>
      <c r="O256" s="19"/>
      <c r="P256" s="19"/>
      <c r="Q256" s="19"/>
      <c r="R256" s="19"/>
      <c r="S256" s="19"/>
      <c r="T256" s="19"/>
      <c r="U256" s="19"/>
      <c r="V256" s="19"/>
      <c r="W256" s="19"/>
      <c r="X256" s="19"/>
      <c r="Y256" s="19"/>
      <c r="Z256" s="19"/>
      <c r="AA256" s="19"/>
      <c r="AB256" s="22"/>
      <c r="AC256" s="22"/>
      <c r="AD256" s="22"/>
      <c r="AE256" s="22"/>
      <c r="AF256" s="22"/>
      <c r="AG256" s="22"/>
      <c r="AH256" s="22"/>
      <c r="AI256" s="22"/>
      <c r="AJ256" s="22"/>
      <c r="AK256" s="22"/>
    </row>
    <row r="257" spans="1:37" s="13" customFormat="1" ht="17.100000000000001" customHeight="1">
      <c r="A257" s="70"/>
      <c r="B257" s="57"/>
      <c r="C257" s="57"/>
      <c r="D257" s="57"/>
      <c r="E257" s="60"/>
      <c r="F257" s="96"/>
      <c r="G257" s="5">
        <v>2018</v>
      </c>
      <c r="H257" s="37">
        <f t="shared" si="47"/>
        <v>15</v>
      </c>
      <c r="I257" s="37"/>
      <c r="J257" s="37"/>
      <c r="K257" s="37">
        <v>15</v>
      </c>
      <c r="L257" s="37"/>
      <c r="M257" s="19"/>
      <c r="N257" s="19"/>
      <c r="O257" s="19"/>
      <c r="P257" s="19"/>
      <c r="Q257" s="19"/>
      <c r="R257" s="19"/>
      <c r="S257" s="19"/>
      <c r="T257" s="19"/>
      <c r="U257" s="19"/>
      <c r="V257" s="19"/>
      <c r="W257" s="19"/>
      <c r="X257" s="19"/>
      <c r="Y257" s="19"/>
      <c r="Z257" s="19"/>
      <c r="AA257" s="19"/>
      <c r="AB257" s="22"/>
      <c r="AC257" s="22"/>
      <c r="AD257" s="22"/>
      <c r="AE257" s="22"/>
      <c r="AF257" s="22"/>
      <c r="AG257" s="22"/>
      <c r="AH257" s="22"/>
      <c r="AI257" s="22"/>
      <c r="AJ257" s="22"/>
      <c r="AK257" s="22"/>
    </row>
    <row r="258" spans="1:37" s="13" customFormat="1" ht="17.100000000000001" customHeight="1">
      <c r="A258" s="70"/>
      <c r="B258" s="57"/>
      <c r="C258" s="57"/>
      <c r="D258" s="57"/>
      <c r="E258" s="60"/>
      <c r="F258" s="96"/>
      <c r="G258" s="5">
        <v>2019</v>
      </c>
      <c r="H258" s="37">
        <f t="shared" si="47"/>
        <v>15</v>
      </c>
      <c r="I258" s="37"/>
      <c r="J258" s="37"/>
      <c r="K258" s="37">
        <v>15</v>
      </c>
      <c r="L258" s="37"/>
      <c r="M258" s="19"/>
      <c r="N258" s="19"/>
      <c r="O258" s="19"/>
      <c r="P258" s="19"/>
      <c r="Q258" s="19"/>
      <c r="R258" s="19"/>
      <c r="S258" s="19"/>
      <c r="T258" s="19"/>
      <c r="U258" s="19"/>
      <c r="V258" s="19"/>
      <c r="W258" s="19"/>
      <c r="X258" s="19"/>
      <c r="Y258" s="19"/>
      <c r="Z258" s="19"/>
      <c r="AA258" s="19"/>
      <c r="AB258" s="22"/>
      <c r="AC258" s="22"/>
      <c r="AD258" s="22"/>
      <c r="AE258" s="22"/>
      <c r="AF258" s="22"/>
      <c r="AG258" s="22"/>
      <c r="AH258" s="22"/>
      <c r="AI258" s="22"/>
      <c r="AJ258" s="22"/>
      <c r="AK258" s="22"/>
    </row>
    <row r="259" spans="1:37" s="13" customFormat="1" ht="17.100000000000001" customHeight="1">
      <c r="A259" s="71"/>
      <c r="B259" s="57"/>
      <c r="C259" s="57"/>
      <c r="D259" s="57"/>
      <c r="E259" s="61"/>
      <c r="F259" s="97"/>
      <c r="G259" s="5">
        <v>2020</v>
      </c>
      <c r="H259" s="37">
        <f t="shared" si="47"/>
        <v>15</v>
      </c>
      <c r="I259" s="37"/>
      <c r="J259" s="37"/>
      <c r="K259" s="37">
        <v>15</v>
      </c>
      <c r="L259" s="37"/>
      <c r="M259" s="19"/>
      <c r="N259" s="19"/>
      <c r="O259" s="19"/>
      <c r="P259" s="19"/>
      <c r="Q259" s="19"/>
      <c r="R259" s="19"/>
      <c r="S259" s="19"/>
      <c r="T259" s="19"/>
      <c r="U259" s="19"/>
      <c r="V259" s="19"/>
      <c r="W259" s="19"/>
      <c r="X259" s="19"/>
      <c r="Y259" s="19"/>
      <c r="Z259" s="19"/>
      <c r="AA259" s="19"/>
      <c r="AB259" s="22"/>
      <c r="AC259" s="22"/>
      <c r="AD259" s="22"/>
      <c r="AE259" s="22"/>
      <c r="AF259" s="22"/>
      <c r="AG259" s="22"/>
      <c r="AH259" s="22"/>
      <c r="AI259" s="22"/>
      <c r="AJ259" s="22"/>
      <c r="AK259" s="22"/>
    </row>
    <row r="260" spans="1:37" s="13" customFormat="1" ht="17.100000000000001" customHeight="1">
      <c r="A260" s="69">
        <v>4</v>
      </c>
      <c r="B260" s="57" t="s">
        <v>161</v>
      </c>
      <c r="C260" s="57" t="s">
        <v>59</v>
      </c>
      <c r="D260" s="57" t="s">
        <v>64</v>
      </c>
      <c r="E260" s="57" t="s">
        <v>36</v>
      </c>
      <c r="F260" s="95"/>
      <c r="G260" s="5">
        <v>2014</v>
      </c>
      <c r="H260" s="37">
        <f t="shared" si="47"/>
        <v>2</v>
      </c>
      <c r="I260" s="37"/>
      <c r="J260" s="37"/>
      <c r="K260" s="37">
        <v>2</v>
      </c>
      <c r="L260" s="37"/>
      <c r="M260" s="19"/>
      <c r="N260" s="19"/>
      <c r="O260" s="19"/>
      <c r="P260" s="19"/>
      <c r="Q260" s="19"/>
      <c r="R260" s="19"/>
      <c r="S260" s="19"/>
      <c r="T260" s="19"/>
      <c r="U260" s="19"/>
      <c r="V260" s="19"/>
      <c r="W260" s="19"/>
      <c r="X260" s="19"/>
      <c r="Y260" s="19"/>
      <c r="Z260" s="19"/>
      <c r="AA260" s="19"/>
      <c r="AB260" s="22"/>
      <c r="AC260" s="22"/>
      <c r="AD260" s="22"/>
      <c r="AE260" s="22"/>
      <c r="AF260" s="22"/>
      <c r="AG260" s="22"/>
      <c r="AH260" s="22"/>
      <c r="AI260" s="22"/>
      <c r="AJ260" s="22"/>
      <c r="AK260" s="22"/>
    </row>
    <row r="261" spans="1:37" s="13" customFormat="1" ht="17.100000000000001" customHeight="1">
      <c r="A261" s="70"/>
      <c r="B261" s="57"/>
      <c r="C261" s="57"/>
      <c r="D261" s="57"/>
      <c r="E261" s="57"/>
      <c r="F261" s="96"/>
      <c r="G261" s="5">
        <v>2015</v>
      </c>
      <c r="H261" s="37">
        <f t="shared" si="47"/>
        <v>10</v>
      </c>
      <c r="I261" s="37"/>
      <c r="J261" s="37"/>
      <c r="K261" s="37">
        <v>10</v>
      </c>
      <c r="L261" s="37"/>
      <c r="M261" s="19"/>
      <c r="N261" s="19"/>
      <c r="O261" s="19"/>
      <c r="P261" s="19"/>
      <c r="Q261" s="19"/>
      <c r="R261" s="19"/>
      <c r="S261" s="19"/>
      <c r="T261" s="19"/>
      <c r="U261" s="19"/>
      <c r="V261" s="19"/>
      <c r="W261" s="19"/>
      <c r="X261" s="19"/>
      <c r="Y261" s="19"/>
      <c r="Z261" s="19"/>
      <c r="AA261" s="19"/>
      <c r="AB261" s="22"/>
      <c r="AC261" s="22"/>
      <c r="AD261" s="22"/>
      <c r="AE261" s="22"/>
      <c r="AF261" s="22"/>
      <c r="AG261" s="22"/>
      <c r="AH261" s="22"/>
      <c r="AI261" s="22"/>
      <c r="AJ261" s="22"/>
      <c r="AK261" s="22"/>
    </row>
    <row r="262" spans="1:37" s="13" customFormat="1" ht="17.100000000000001" customHeight="1">
      <c r="A262" s="70"/>
      <c r="B262" s="57"/>
      <c r="C262" s="57"/>
      <c r="D262" s="57"/>
      <c r="E262" s="57"/>
      <c r="F262" s="96"/>
      <c r="G262" s="5">
        <v>2016</v>
      </c>
      <c r="H262" s="37">
        <f t="shared" si="47"/>
        <v>10</v>
      </c>
      <c r="I262" s="37"/>
      <c r="J262" s="37"/>
      <c r="K262" s="37">
        <v>10</v>
      </c>
      <c r="L262" s="37"/>
      <c r="M262" s="19"/>
      <c r="N262" s="19"/>
      <c r="O262" s="19"/>
      <c r="P262" s="19"/>
      <c r="Q262" s="19"/>
      <c r="R262" s="19"/>
      <c r="S262" s="19"/>
      <c r="T262" s="19"/>
      <c r="U262" s="19"/>
      <c r="V262" s="19"/>
      <c r="W262" s="19"/>
      <c r="X262" s="19"/>
      <c r="Y262" s="19"/>
      <c r="Z262" s="19"/>
      <c r="AA262" s="19"/>
      <c r="AB262" s="22"/>
      <c r="AC262" s="22"/>
      <c r="AD262" s="22"/>
      <c r="AE262" s="22"/>
      <c r="AF262" s="22"/>
      <c r="AG262" s="22"/>
      <c r="AH262" s="22"/>
      <c r="AI262" s="22"/>
      <c r="AJ262" s="22"/>
      <c r="AK262" s="22"/>
    </row>
    <row r="263" spans="1:37" s="13" customFormat="1" ht="17.100000000000001" customHeight="1">
      <c r="A263" s="70"/>
      <c r="B263" s="57"/>
      <c r="C263" s="57"/>
      <c r="D263" s="57"/>
      <c r="E263" s="57"/>
      <c r="F263" s="96"/>
      <c r="G263" s="5">
        <v>2017</v>
      </c>
      <c r="H263" s="37">
        <f t="shared" si="47"/>
        <v>10</v>
      </c>
      <c r="I263" s="37"/>
      <c r="J263" s="37"/>
      <c r="K263" s="37">
        <v>10</v>
      </c>
      <c r="L263" s="37"/>
      <c r="M263" s="19"/>
      <c r="N263" s="19"/>
      <c r="O263" s="19"/>
      <c r="P263" s="19"/>
      <c r="Q263" s="19"/>
      <c r="R263" s="19"/>
      <c r="S263" s="19"/>
      <c r="T263" s="19"/>
      <c r="U263" s="19"/>
      <c r="V263" s="19"/>
      <c r="W263" s="19"/>
      <c r="X263" s="19"/>
      <c r="Y263" s="19"/>
      <c r="Z263" s="19"/>
      <c r="AA263" s="19"/>
      <c r="AB263" s="22"/>
      <c r="AC263" s="22"/>
      <c r="AD263" s="22"/>
      <c r="AE263" s="22"/>
      <c r="AF263" s="22"/>
      <c r="AG263" s="22"/>
      <c r="AH263" s="22"/>
      <c r="AI263" s="22"/>
      <c r="AJ263" s="22"/>
      <c r="AK263" s="22"/>
    </row>
    <row r="264" spans="1:37" s="13" customFormat="1" ht="17.100000000000001" customHeight="1">
      <c r="A264" s="70"/>
      <c r="B264" s="57"/>
      <c r="C264" s="57"/>
      <c r="D264" s="57"/>
      <c r="E264" s="57"/>
      <c r="F264" s="96"/>
      <c r="G264" s="5">
        <v>2018</v>
      </c>
      <c r="H264" s="37">
        <f t="shared" si="47"/>
        <v>10</v>
      </c>
      <c r="I264" s="37"/>
      <c r="J264" s="37"/>
      <c r="K264" s="37">
        <v>10</v>
      </c>
      <c r="L264" s="37"/>
      <c r="M264" s="19"/>
      <c r="N264" s="19"/>
      <c r="O264" s="19"/>
      <c r="P264" s="19"/>
      <c r="Q264" s="19"/>
      <c r="R264" s="19"/>
      <c r="S264" s="19"/>
      <c r="T264" s="19"/>
      <c r="U264" s="19"/>
      <c r="V264" s="19"/>
      <c r="W264" s="19"/>
      <c r="X264" s="19"/>
      <c r="Y264" s="19"/>
      <c r="Z264" s="19"/>
      <c r="AA264" s="19"/>
      <c r="AB264" s="22"/>
      <c r="AC264" s="22"/>
      <c r="AD264" s="22"/>
      <c r="AE264" s="22"/>
      <c r="AF264" s="22"/>
      <c r="AG264" s="22"/>
      <c r="AH264" s="22"/>
      <c r="AI264" s="22"/>
      <c r="AJ264" s="22"/>
      <c r="AK264" s="22"/>
    </row>
    <row r="265" spans="1:37" s="13" customFormat="1" ht="17.100000000000001" customHeight="1">
      <c r="A265" s="70"/>
      <c r="B265" s="57"/>
      <c r="C265" s="57"/>
      <c r="D265" s="57"/>
      <c r="E265" s="57"/>
      <c r="F265" s="96"/>
      <c r="G265" s="5">
        <v>2019</v>
      </c>
      <c r="H265" s="37">
        <f t="shared" si="47"/>
        <v>10</v>
      </c>
      <c r="I265" s="37"/>
      <c r="J265" s="37"/>
      <c r="K265" s="37">
        <v>10</v>
      </c>
      <c r="L265" s="37"/>
      <c r="M265" s="19"/>
      <c r="N265" s="19"/>
      <c r="O265" s="19"/>
      <c r="P265" s="19"/>
      <c r="Q265" s="19"/>
      <c r="R265" s="19"/>
      <c r="S265" s="19"/>
      <c r="T265" s="19"/>
      <c r="U265" s="19"/>
      <c r="V265" s="19"/>
      <c r="W265" s="19"/>
      <c r="X265" s="19"/>
      <c r="Y265" s="19"/>
      <c r="Z265" s="19"/>
      <c r="AA265" s="19"/>
      <c r="AB265" s="22"/>
      <c r="AC265" s="22"/>
      <c r="AD265" s="22"/>
      <c r="AE265" s="22"/>
      <c r="AF265" s="22"/>
      <c r="AG265" s="22"/>
      <c r="AH265" s="22"/>
      <c r="AI265" s="22"/>
      <c r="AJ265" s="22"/>
      <c r="AK265" s="22"/>
    </row>
    <row r="266" spans="1:37" s="13" customFormat="1" ht="17.100000000000001" customHeight="1">
      <c r="A266" s="71"/>
      <c r="B266" s="57"/>
      <c r="C266" s="57"/>
      <c r="D266" s="57"/>
      <c r="E266" s="57"/>
      <c r="F266" s="97"/>
      <c r="G266" s="5">
        <v>2020</v>
      </c>
      <c r="H266" s="37">
        <f t="shared" si="47"/>
        <v>10</v>
      </c>
      <c r="I266" s="37"/>
      <c r="J266" s="37"/>
      <c r="K266" s="37">
        <v>10</v>
      </c>
      <c r="L266" s="37"/>
      <c r="M266" s="19"/>
      <c r="N266" s="19"/>
      <c r="O266" s="19"/>
      <c r="P266" s="19"/>
      <c r="Q266" s="19"/>
      <c r="R266" s="19"/>
      <c r="S266" s="19"/>
      <c r="T266" s="19"/>
      <c r="U266" s="19"/>
      <c r="V266" s="19"/>
      <c r="W266" s="19"/>
      <c r="X266" s="19"/>
      <c r="Y266" s="19"/>
      <c r="Z266" s="19"/>
      <c r="AA266" s="19"/>
      <c r="AB266" s="22"/>
      <c r="AC266" s="22"/>
      <c r="AD266" s="22"/>
      <c r="AE266" s="22"/>
      <c r="AF266" s="22"/>
      <c r="AG266" s="22"/>
      <c r="AH266" s="22"/>
      <c r="AI266" s="22"/>
      <c r="AJ266" s="22"/>
      <c r="AK266" s="22"/>
    </row>
    <row r="267" spans="1:37" s="13" customFormat="1" ht="17.100000000000001" customHeight="1">
      <c r="A267" s="69">
        <v>5</v>
      </c>
      <c r="B267" s="57" t="s">
        <v>162</v>
      </c>
      <c r="C267" s="57" t="s">
        <v>102</v>
      </c>
      <c r="D267" s="57" t="s">
        <v>64</v>
      </c>
      <c r="E267" s="57" t="s">
        <v>36</v>
      </c>
      <c r="F267" s="95"/>
      <c r="G267" s="5">
        <v>2014</v>
      </c>
      <c r="H267" s="37">
        <f t="shared" si="47"/>
        <v>25</v>
      </c>
      <c r="I267" s="37"/>
      <c r="J267" s="37"/>
      <c r="K267" s="37">
        <v>25</v>
      </c>
      <c r="L267" s="37"/>
      <c r="M267" s="19"/>
      <c r="N267" s="19"/>
      <c r="O267" s="19"/>
      <c r="P267" s="19"/>
      <c r="Q267" s="19"/>
      <c r="R267" s="19"/>
      <c r="S267" s="19"/>
      <c r="T267" s="19"/>
      <c r="U267" s="19"/>
      <c r="V267" s="19"/>
      <c r="W267" s="19"/>
      <c r="X267" s="19"/>
      <c r="Y267" s="19"/>
      <c r="Z267" s="19"/>
      <c r="AA267" s="19"/>
      <c r="AB267" s="22"/>
      <c r="AC267" s="22"/>
      <c r="AD267" s="22"/>
      <c r="AE267" s="22"/>
      <c r="AF267" s="22"/>
      <c r="AG267" s="22"/>
      <c r="AH267" s="22"/>
      <c r="AI267" s="22"/>
      <c r="AJ267" s="22"/>
      <c r="AK267" s="22"/>
    </row>
    <row r="268" spans="1:37" s="13" customFormat="1" ht="17.100000000000001" customHeight="1">
      <c r="A268" s="70"/>
      <c r="B268" s="57"/>
      <c r="C268" s="57"/>
      <c r="D268" s="57"/>
      <c r="E268" s="57"/>
      <c r="F268" s="96"/>
      <c r="G268" s="5">
        <v>2015</v>
      </c>
      <c r="H268" s="37">
        <f t="shared" si="47"/>
        <v>20</v>
      </c>
      <c r="I268" s="37"/>
      <c r="J268" s="37"/>
      <c r="K268" s="37">
        <v>20</v>
      </c>
      <c r="L268" s="37"/>
      <c r="M268" s="19"/>
      <c r="N268" s="19"/>
      <c r="O268" s="19"/>
      <c r="P268" s="19"/>
      <c r="Q268" s="19"/>
      <c r="R268" s="19"/>
      <c r="S268" s="19"/>
      <c r="T268" s="19"/>
      <c r="U268" s="19"/>
      <c r="V268" s="19"/>
      <c r="W268" s="19"/>
      <c r="X268" s="19"/>
      <c r="Y268" s="19"/>
      <c r="Z268" s="19"/>
      <c r="AA268" s="19"/>
      <c r="AB268" s="22"/>
      <c r="AC268" s="22"/>
      <c r="AD268" s="22"/>
      <c r="AE268" s="22"/>
      <c r="AF268" s="22"/>
      <c r="AG268" s="22"/>
      <c r="AH268" s="22"/>
      <c r="AI268" s="22"/>
      <c r="AJ268" s="22"/>
      <c r="AK268" s="22"/>
    </row>
    <row r="269" spans="1:37" s="13" customFormat="1" ht="17.100000000000001" customHeight="1">
      <c r="A269" s="70"/>
      <c r="B269" s="57"/>
      <c r="C269" s="57"/>
      <c r="D269" s="57"/>
      <c r="E269" s="57"/>
      <c r="F269" s="96"/>
      <c r="G269" s="5">
        <v>2016</v>
      </c>
      <c r="H269" s="37">
        <f t="shared" si="47"/>
        <v>20</v>
      </c>
      <c r="I269" s="37"/>
      <c r="J269" s="37"/>
      <c r="K269" s="37">
        <v>20</v>
      </c>
      <c r="L269" s="37"/>
      <c r="M269" s="19"/>
      <c r="N269" s="19"/>
      <c r="O269" s="19"/>
      <c r="P269" s="19"/>
      <c r="Q269" s="19"/>
      <c r="R269" s="19"/>
      <c r="S269" s="19"/>
      <c r="T269" s="19"/>
      <c r="U269" s="19"/>
      <c r="V269" s="19"/>
      <c r="W269" s="19"/>
      <c r="X269" s="19"/>
      <c r="Y269" s="19"/>
      <c r="Z269" s="19"/>
      <c r="AA269" s="19"/>
      <c r="AB269" s="22"/>
      <c r="AC269" s="22"/>
      <c r="AD269" s="22"/>
      <c r="AE269" s="22"/>
      <c r="AF269" s="22"/>
      <c r="AG269" s="22"/>
      <c r="AH269" s="22"/>
      <c r="AI269" s="22"/>
      <c r="AJ269" s="22"/>
      <c r="AK269" s="22"/>
    </row>
    <row r="270" spans="1:37" s="13" customFormat="1" ht="17.100000000000001" customHeight="1">
      <c r="A270" s="70"/>
      <c r="B270" s="57"/>
      <c r="C270" s="57"/>
      <c r="D270" s="57"/>
      <c r="E270" s="57"/>
      <c r="F270" s="96"/>
      <c r="G270" s="5">
        <v>2017</v>
      </c>
      <c r="H270" s="37">
        <f t="shared" si="47"/>
        <v>20</v>
      </c>
      <c r="I270" s="37"/>
      <c r="J270" s="37"/>
      <c r="K270" s="37">
        <v>20</v>
      </c>
      <c r="L270" s="37"/>
      <c r="M270" s="19"/>
      <c r="N270" s="19"/>
      <c r="O270" s="19"/>
      <c r="P270" s="19"/>
      <c r="Q270" s="19"/>
      <c r="R270" s="19"/>
      <c r="S270" s="19"/>
      <c r="T270" s="19"/>
      <c r="U270" s="19"/>
      <c r="V270" s="19"/>
      <c r="W270" s="19"/>
      <c r="X270" s="19"/>
      <c r="Y270" s="19"/>
      <c r="Z270" s="19"/>
      <c r="AA270" s="19"/>
      <c r="AB270" s="22"/>
      <c r="AC270" s="22"/>
      <c r="AD270" s="22"/>
      <c r="AE270" s="22"/>
      <c r="AF270" s="22"/>
      <c r="AG270" s="22"/>
      <c r="AH270" s="22"/>
      <c r="AI270" s="22"/>
      <c r="AJ270" s="22"/>
      <c r="AK270" s="22"/>
    </row>
    <row r="271" spans="1:37" s="13" customFormat="1" ht="17.100000000000001" customHeight="1">
      <c r="A271" s="70"/>
      <c r="B271" s="57"/>
      <c r="C271" s="57"/>
      <c r="D271" s="57"/>
      <c r="E271" s="57"/>
      <c r="F271" s="96"/>
      <c r="G271" s="5">
        <v>2018</v>
      </c>
      <c r="H271" s="37">
        <f t="shared" si="47"/>
        <v>20</v>
      </c>
      <c r="I271" s="37"/>
      <c r="J271" s="37"/>
      <c r="K271" s="37">
        <v>20</v>
      </c>
      <c r="L271" s="37"/>
      <c r="M271" s="19"/>
      <c r="N271" s="19"/>
      <c r="O271" s="19"/>
      <c r="P271" s="19"/>
      <c r="Q271" s="19"/>
      <c r="R271" s="19"/>
      <c r="S271" s="19"/>
      <c r="T271" s="19"/>
      <c r="U271" s="19"/>
      <c r="V271" s="19"/>
      <c r="W271" s="19"/>
      <c r="X271" s="19"/>
      <c r="Y271" s="19"/>
      <c r="Z271" s="19"/>
      <c r="AA271" s="19"/>
      <c r="AB271" s="22"/>
      <c r="AC271" s="22"/>
      <c r="AD271" s="22"/>
      <c r="AE271" s="22"/>
      <c r="AF271" s="22"/>
      <c r="AG271" s="22"/>
      <c r="AH271" s="22"/>
      <c r="AI271" s="22"/>
      <c r="AJ271" s="22"/>
      <c r="AK271" s="22"/>
    </row>
    <row r="272" spans="1:37" s="13" customFormat="1" ht="17.100000000000001" customHeight="1">
      <c r="A272" s="70"/>
      <c r="B272" s="57"/>
      <c r="C272" s="57"/>
      <c r="D272" s="57"/>
      <c r="E272" s="57"/>
      <c r="F272" s="96"/>
      <c r="G272" s="5">
        <v>2019</v>
      </c>
      <c r="H272" s="37">
        <f t="shared" si="47"/>
        <v>20</v>
      </c>
      <c r="I272" s="37"/>
      <c r="J272" s="37"/>
      <c r="K272" s="37">
        <v>20</v>
      </c>
      <c r="L272" s="37"/>
      <c r="M272" s="19"/>
      <c r="N272" s="19"/>
      <c r="O272" s="19"/>
      <c r="P272" s="19"/>
      <c r="Q272" s="19"/>
      <c r="R272" s="19"/>
      <c r="S272" s="19"/>
      <c r="T272" s="19"/>
      <c r="U272" s="19"/>
      <c r="V272" s="19"/>
      <c r="W272" s="19"/>
      <c r="X272" s="19"/>
      <c r="Y272" s="19"/>
      <c r="Z272" s="19"/>
      <c r="AA272" s="19"/>
      <c r="AB272" s="22"/>
      <c r="AC272" s="22"/>
      <c r="AD272" s="22"/>
      <c r="AE272" s="22"/>
      <c r="AF272" s="22"/>
      <c r="AG272" s="22"/>
      <c r="AH272" s="22"/>
      <c r="AI272" s="22"/>
      <c r="AJ272" s="22"/>
      <c r="AK272" s="22"/>
    </row>
    <row r="273" spans="1:37" s="13" customFormat="1" ht="17.100000000000001" customHeight="1">
      <c r="A273" s="71"/>
      <c r="B273" s="57"/>
      <c r="C273" s="57"/>
      <c r="D273" s="57"/>
      <c r="E273" s="57"/>
      <c r="F273" s="97"/>
      <c r="G273" s="5">
        <v>2020</v>
      </c>
      <c r="H273" s="37">
        <f t="shared" si="47"/>
        <v>20</v>
      </c>
      <c r="I273" s="37"/>
      <c r="J273" s="37"/>
      <c r="K273" s="37">
        <v>20</v>
      </c>
      <c r="L273" s="37"/>
      <c r="M273" s="19"/>
      <c r="N273" s="19"/>
      <c r="O273" s="19"/>
      <c r="P273" s="19"/>
      <c r="Q273" s="19"/>
      <c r="R273" s="19"/>
      <c r="S273" s="19"/>
      <c r="T273" s="19"/>
      <c r="U273" s="19"/>
      <c r="V273" s="19"/>
      <c r="W273" s="19"/>
      <c r="X273" s="19"/>
      <c r="Y273" s="19"/>
      <c r="Z273" s="19"/>
      <c r="AA273" s="19"/>
      <c r="AB273" s="22"/>
      <c r="AC273" s="22"/>
      <c r="AD273" s="22"/>
      <c r="AE273" s="22"/>
      <c r="AF273" s="22"/>
      <c r="AG273" s="22"/>
      <c r="AH273" s="22"/>
      <c r="AI273" s="22"/>
      <c r="AJ273" s="22"/>
      <c r="AK273" s="22"/>
    </row>
    <row r="274" spans="1:37" s="13" customFormat="1" ht="17.100000000000001" customHeight="1">
      <c r="A274" s="69">
        <v>6</v>
      </c>
      <c r="B274" s="57" t="s">
        <v>163</v>
      </c>
      <c r="C274" s="93" t="s">
        <v>100</v>
      </c>
      <c r="D274" s="57" t="s">
        <v>65</v>
      </c>
      <c r="E274" s="57" t="s">
        <v>31</v>
      </c>
      <c r="F274" s="95"/>
      <c r="G274" s="5">
        <v>2014</v>
      </c>
      <c r="H274" s="37">
        <f t="shared" si="47"/>
        <v>24</v>
      </c>
      <c r="I274" s="37"/>
      <c r="J274" s="37"/>
      <c r="K274" s="37">
        <v>24</v>
      </c>
      <c r="L274" s="37"/>
      <c r="M274" s="19"/>
      <c r="N274" s="19"/>
      <c r="O274" s="19"/>
      <c r="P274" s="19"/>
      <c r="Q274" s="19"/>
      <c r="R274" s="19"/>
      <c r="S274" s="19"/>
      <c r="T274" s="19"/>
      <c r="U274" s="19"/>
      <c r="V274" s="19"/>
      <c r="W274" s="19"/>
      <c r="X274" s="19"/>
      <c r="Y274" s="19"/>
      <c r="Z274" s="19"/>
      <c r="AA274" s="19"/>
      <c r="AB274" s="22"/>
      <c r="AC274" s="22"/>
      <c r="AD274" s="22"/>
      <c r="AE274" s="22"/>
      <c r="AF274" s="22"/>
      <c r="AG274" s="22"/>
      <c r="AH274" s="22"/>
      <c r="AI274" s="22"/>
      <c r="AJ274" s="22"/>
      <c r="AK274" s="22"/>
    </row>
    <row r="275" spans="1:37" s="13" customFormat="1" ht="17.100000000000001" customHeight="1">
      <c r="A275" s="70"/>
      <c r="B275" s="57"/>
      <c r="C275" s="93"/>
      <c r="D275" s="57"/>
      <c r="E275" s="57"/>
      <c r="F275" s="96"/>
      <c r="G275" s="5">
        <v>2015</v>
      </c>
      <c r="H275" s="37">
        <f t="shared" si="47"/>
        <v>23</v>
      </c>
      <c r="I275" s="37"/>
      <c r="J275" s="37"/>
      <c r="K275" s="37">
        <v>23</v>
      </c>
      <c r="L275" s="37"/>
      <c r="M275" s="19"/>
      <c r="N275" s="19"/>
      <c r="O275" s="19"/>
      <c r="P275" s="19"/>
      <c r="Q275" s="19"/>
      <c r="R275" s="19"/>
      <c r="S275" s="19"/>
      <c r="T275" s="19"/>
      <c r="U275" s="19"/>
      <c r="V275" s="19"/>
      <c r="W275" s="19"/>
      <c r="X275" s="19"/>
      <c r="Y275" s="19"/>
      <c r="Z275" s="19"/>
      <c r="AA275" s="19"/>
      <c r="AB275" s="22"/>
      <c r="AC275" s="22"/>
      <c r="AD275" s="22"/>
      <c r="AE275" s="22"/>
      <c r="AF275" s="22"/>
      <c r="AG275" s="22"/>
      <c r="AH275" s="22"/>
      <c r="AI275" s="22"/>
      <c r="AJ275" s="22"/>
      <c r="AK275" s="22"/>
    </row>
    <row r="276" spans="1:37" s="13" customFormat="1" ht="17.100000000000001" customHeight="1">
      <c r="A276" s="70"/>
      <c r="B276" s="57"/>
      <c r="C276" s="93"/>
      <c r="D276" s="57"/>
      <c r="E276" s="57"/>
      <c r="F276" s="96"/>
      <c r="G276" s="5">
        <v>2016</v>
      </c>
      <c r="H276" s="37">
        <f t="shared" si="47"/>
        <v>23</v>
      </c>
      <c r="I276" s="37"/>
      <c r="J276" s="37"/>
      <c r="K276" s="37">
        <v>23</v>
      </c>
      <c r="L276" s="37"/>
      <c r="M276" s="19"/>
      <c r="N276" s="19"/>
      <c r="O276" s="19"/>
      <c r="P276" s="19"/>
      <c r="Q276" s="19"/>
      <c r="R276" s="19"/>
      <c r="S276" s="19"/>
      <c r="T276" s="19"/>
      <c r="U276" s="19"/>
      <c r="V276" s="19"/>
      <c r="W276" s="19"/>
      <c r="X276" s="19"/>
      <c r="Y276" s="19"/>
      <c r="Z276" s="19"/>
      <c r="AA276" s="19"/>
      <c r="AB276" s="22"/>
      <c r="AC276" s="22"/>
      <c r="AD276" s="22"/>
      <c r="AE276" s="22"/>
      <c r="AF276" s="22"/>
      <c r="AG276" s="22"/>
      <c r="AH276" s="22"/>
      <c r="AI276" s="22"/>
      <c r="AJ276" s="22"/>
      <c r="AK276" s="22"/>
    </row>
    <row r="277" spans="1:37" s="13" customFormat="1" ht="17.100000000000001" customHeight="1">
      <c r="A277" s="70"/>
      <c r="B277" s="57"/>
      <c r="C277" s="93"/>
      <c r="D277" s="57"/>
      <c r="E277" s="57"/>
      <c r="F277" s="96"/>
      <c r="G277" s="5">
        <v>2017</v>
      </c>
      <c r="H277" s="37">
        <f t="shared" si="47"/>
        <v>23</v>
      </c>
      <c r="I277" s="37"/>
      <c r="J277" s="37"/>
      <c r="K277" s="37">
        <v>23</v>
      </c>
      <c r="L277" s="37"/>
      <c r="M277" s="19"/>
      <c r="N277" s="19"/>
      <c r="O277" s="19"/>
      <c r="P277" s="19"/>
      <c r="Q277" s="19"/>
      <c r="R277" s="19"/>
      <c r="S277" s="19"/>
      <c r="T277" s="19"/>
      <c r="U277" s="19"/>
      <c r="V277" s="19"/>
      <c r="W277" s="19"/>
      <c r="X277" s="19"/>
      <c r="Y277" s="19"/>
      <c r="Z277" s="19"/>
      <c r="AA277" s="19"/>
      <c r="AB277" s="22"/>
      <c r="AC277" s="22"/>
      <c r="AD277" s="22"/>
      <c r="AE277" s="22"/>
      <c r="AF277" s="22"/>
      <c r="AG277" s="22"/>
      <c r="AH277" s="22"/>
      <c r="AI277" s="22"/>
      <c r="AJ277" s="22"/>
      <c r="AK277" s="22"/>
    </row>
    <row r="278" spans="1:37" s="13" customFormat="1" ht="17.100000000000001" customHeight="1">
      <c r="A278" s="70"/>
      <c r="B278" s="57"/>
      <c r="C278" s="93"/>
      <c r="D278" s="57"/>
      <c r="E278" s="57"/>
      <c r="F278" s="96"/>
      <c r="G278" s="5">
        <v>2018</v>
      </c>
      <c r="H278" s="37">
        <f t="shared" si="47"/>
        <v>23</v>
      </c>
      <c r="I278" s="37"/>
      <c r="J278" s="37"/>
      <c r="K278" s="37">
        <v>23</v>
      </c>
      <c r="L278" s="37"/>
      <c r="M278" s="19"/>
      <c r="N278" s="19"/>
      <c r="O278" s="19"/>
      <c r="P278" s="19"/>
      <c r="Q278" s="19"/>
      <c r="R278" s="19"/>
      <c r="S278" s="19"/>
      <c r="T278" s="19"/>
      <c r="U278" s="19"/>
      <c r="V278" s="19"/>
      <c r="W278" s="19"/>
      <c r="X278" s="19"/>
      <c r="Y278" s="19"/>
      <c r="Z278" s="19"/>
      <c r="AA278" s="19"/>
      <c r="AB278" s="22"/>
      <c r="AC278" s="22"/>
      <c r="AD278" s="22"/>
      <c r="AE278" s="22"/>
      <c r="AF278" s="22"/>
      <c r="AG278" s="22"/>
      <c r="AH278" s="22"/>
      <c r="AI278" s="22"/>
      <c r="AJ278" s="22"/>
      <c r="AK278" s="22"/>
    </row>
    <row r="279" spans="1:37" s="13" customFormat="1" ht="17.100000000000001" customHeight="1">
      <c r="A279" s="70"/>
      <c r="B279" s="57"/>
      <c r="C279" s="93"/>
      <c r="D279" s="57"/>
      <c r="E279" s="57"/>
      <c r="F279" s="96"/>
      <c r="G279" s="5">
        <v>2019</v>
      </c>
      <c r="H279" s="37">
        <f t="shared" si="47"/>
        <v>23</v>
      </c>
      <c r="I279" s="37"/>
      <c r="J279" s="37"/>
      <c r="K279" s="37">
        <v>23</v>
      </c>
      <c r="L279" s="37"/>
      <c r="M279" s="19"/>
      <c r="N279" s="19"/>
      <c r="O279" s="19"/>
      <c r="P279" s="19"/>
      <c r="Q279" s="19"/>
      <c r="R279" s="19"/>
      <c r="S279" s="19"/>
      <c r="T279" s="19"/>
      <c r="U279" s="19"/>
      <c r="V279" s="19"/>
      <c r="W279" s="19"/>
      <c r="X279" s="19"/>
      <c r="Y279" s="19"/>
      <c r="Z279" s="19"/>
      <c r="AA279" s="19"/>
      <c r="AB279" s="22"/>
      <c r="AC279" s="22"/>
      <c r="AD279" s="22"/>
      <c r="AE279" s="22"/>
      <c r="AF279" s="22"/>
      <c r="AG279" s="22"/>
      <c r="AH279" s="22"/>
      <c r="AI279" s="22"/>
      <c r="AJ279" s="22"/>
      <c r="AK279" s="22"/>
    </row>
    <row r="280" spans="1:37" s="13" customFormat="1" ht="17.100000000000001" customHeight="1">
      <c r="A280" s="71"/>
      <c r="B280" s="57"/>
      <c r="C280" s="93"/>
      <c r="D280" s="57"/>
      <c r="E280" s="57"/>
      <c r="F280" s="97"/>
      <c r="G280" s="5">
        <v>2020</v>
      </c>
      <c r="H280" s="37">
        <f t="shared" si="47"/>
        <v>23</v>
      </c>
      <c r="I280" s="37"/>
      <c r="J280" s="37"/>
      <c r="K280" s="37">
        <v>23</v>
      </c>
      <c r="L280" s="37"/>
      <c r="M280" s="19"/>
      <c r="N280" s="19"/>
      <c r="O280" s="19"/>
      <c r="P280" s="19"/>
      <c r="Q280" s="19"/>
      <c r="R280" s="19"/>
      <c r="S280" s="19"/>
      <c r="T280" s="19"/>
      <c r="U280" s="19"/>
      <c r="V280" s="19"/>
      <c r="W280" s="19"/>
      <c r="X280" s="19"/>
      <c r="Y280" s="19"/>
      <c r="Z280" s="19"/>
      <c r="AA280" s="19"/>
      <c r="AB280" s="22"/>
      <c r="AC280" s="22"/>
      <c r="AD280" s="22"/>
      <c r="AE280" s="22"/>
      <c r="AF280" s="22"/>
      <c r="AG280" s="22"/>
      <c r="AH280" s="22"/>
      <c r="AI280" s="22"/>
      <c r="AJ280" s="22"/>
      <c r="AK280" s="22"/>
    </row>
    <row r="281" spans="1:37" s="13" customFormat="1" ht="17.100000000000001" customHeight="1">
      <c r="A281" s="69">
        <v>7</v>
      </c>
      <c r="B281" s="57" t="s">
        <v>164</v>
      </c>
      <c r="C281" s="57" t="s">
        <v>39</v>
      </c>
      <c r="D281" s="57" t="s">
        <v>66</v>
      </c>
      <c r="E281" s="57" t="s">
        <v>31</v>
      </c>
      <c r="F281" s="95"/>
      <c r="G281" s="5">
        <v>2014</v>
      </c>
      <c r="H281" s="37">
        <f t="shared" si="47"/>
        <v>0</v>
      </c>
      <c r="I281" s="37"/>
      <c r="J281" s="37"/>
      <c r="K281" s="37">
        <v>0</v>
      </c>
      <c r="L281" s="37"/>
      <c r="M281" s="19"/>
      <c r="N281" s="19"/>
      <c r="O281" s="19"/>
      <c r="P281" s="19"/>
      <c r="Q281" s="19"/>
      <c r="R281" s="19"/>
      <c r="S281" s="19"/>
      <c r="T281" s="19"/>
      <c r="U281" s="19"/>
      <c r="V281" s="19"/>
      <c r="W281" s="19"/>
      <c r="X281" s="19"/>
      <c r="Y281" s="19"/>
      <c r="Z281" s="19"/>
      <c r="AA281" s="19"/>
      <c r="AB281" s="22"/>
      <c r="AC281" s="22"/>
      <c r="AD281" s="22"/>
      <c r="AE281" s="22"/>
      <c r="AF281" s="22"/>
      <c r="AG281" s="22"/>
      <c r="AH281" s="22"/>
      <c r="AI281" s="22"/>
      <c r="AJ281" s="22"/>
      <c r="AK281" s="22"/>
    </row>
    <row r="282" spans="1:37" s="13" customFormat="1" ht="17.100000000000001" customHeight="1">
      <c r="A282" s="70"/>
      <c r="B282" s="57"/>
      <c r="C282" s="57"/>
      <c r="D282" s="57"/>
      <c r="E282" s="57"/>
      <c r="F282" s="96"/>
      <c r="G282" s="5">
        <v>2015</v>
      </c>
      <c r="H282" s="37">
        <f t="shared" si="47"/>
        <v>30</v>
      </c>
      <c r="I282" s="37"/>
      <c r="J282" s="37"/>
      <c r="K282" s="37">
        <v>30</v>
      </c>
      <c r="L282" s="37"/>
      <c r="M282" s="19"/>
      <c r="N282" s="19"/>
      <c r="O282" s="19"/>
      <c r="P282" s="19"/>
      <c r="Q282" s="19"/>
      <c r="R282" s="19"/>
      <c r="S282" s="19"/>
      <c r="T282" s="19"/>
      <c r="U282" s="19"/>
      <c r="V282" s="19"/>
      <c r="W282" s="19"/>
      <c r="X282" s="19"/>
      <c r="Y282" s="19"/>
      <c r="Z282" s="19"/>
      <c r="AA282" s="19"/>
      <c r="AB282" s="22"/>
      <c r="AC282" s="22"/>
      <c r="AD282" s="22"/>
      <c r="AE282" s="22"/>
      <c r="AF282" s="22"/>
      <c r="AG282" s="22"/>
      <c r="AH282" s="22"/>
      <c r="AI282" s="22"/>
      <c r="AJ282" s="22"/>
      <c r="AK282" s="22"/>
    </row>
    <row r="283" spans="1:37" s="13" customFormat="1" ht="17.100000000000001" customHeight="1">
      <c r="A283" s="70"/>
      <c r="B283" s="57"/>
      <c r="C283" s="57"/>
      <c r="D283" s="57"/>
      <c r="E283" s="57"/>
      <c r="F283" s="96"/>
      <c r="G283" s="5">
        <v>2016</v>
      </c>
      <c r="H283" s="37">
        <f t="shared" si="47"/>
        <v>30</v>
      </c>
      <c r="I283" s="37"/>
      <c r="J283" s="37"/>
      <c r="K283" s="37">
        <v>30</v>
      </c>
      <c r="L283" s="37"/>
      <c r="M283" s="19"/>
      <c r="N283" s="19"/>
      <c r="O283" s="19"/>
      <c r="P283" s="19"/>
      <c r="Q283" s="19"/>
      <c r="R283" s="19"/>
      <c r="S283" s="19"/>
      <c r="T283" s="19"/>
      <c r="U283" s="19"/>
      <c r="V283" s="19"/>
      <c r="W283" s="19"/>
      <c r="X283" s="19"/>
      <c r="Y283" s="19"/>
      <c r="Z283" s="19"/>
      <c r="AA283" s="19"/>
      <c r="AB283" s="22"/>
      <c r="AC283" s="22"/>
      <c r="AD283" s="22"/>
      <c r="AE283" s="22"/>
      <c r="AF283" s="22"/>
      <c r="AG283" s="22"/>
      <c r="AH283" s="22"/>
      <c r="AI283" s="22"/>
      <c r="AJ283" s="22"/>
      <c r="AK283" s="22"/>
    </row>
    <row r="284" spans="1:37" s="13" customFormat="1" ht="17.100000000000001" customHeight="1">
      <c r="A284" s="70"/>
      <c r="B284" s="57"/>
      <c r="C284" s="57"/>
      <c r="D284" s="57"/>
      <c r="E284" s="57"/>
      <c r="F284" s="96"/>
      <c r="G284" s="5">
        <v>2017</v>
      </c>
      <c r="H284" s="37">
        <f t="shared" si="47"/>
        <v>30</v>
      </c>
      <c r="I284" s="37"/>
      <c r="J284" s="37"/>
      <c r="K284" s="37">
        <v>30</v>
      </c>
      <c r="L284" s="37"/>
      <c r="M284" s="19"/>
      <c r="N284" s="19"/>
      <c r="O284" s="19"/>
      <c r="P284" s="19"/>
      <c r="Q284" s="19"/>
      <c r="R284" s="19"/>
      <c r="S284" s="19"/>
      <c r="T284" s="19"/>
      <c r="U284" s="19"/>
      <c r="V284" s="19"/>
      <c r="W284" s="19"/>
      <c r="X284" s="19"/>
      <c r="Y284" s="19"/>
      <c r="Z284" s="19"/>
      <c r="AA284" s="19"/>
      <c r="AB284" s="22"/>
      <c r="AC284" s="22"/>
      <c r="AD284" s="22"/>
      <c r="AE284" s="22"/>
      <c r="AF284" s="22"/>
      <c r="AG284" s="22"/>
      <c r="AH284" s="22"/>
      <c r="AI284" s="22"/>
      <c r="AJ284" s="22"/>
      <c r="AK284" s="22"/>
    </row>
    <row r="285" spans="1:37" s="13" customFormat="1" ht="17.100000000000001" customHeight="1">
      <c r="A285" s="70"/>
      <c r="B285" s="57"/>
      <c r="C285" s="57"/>
      <c r="D285" s="57"/>
      <c r="E285" s="57"/>
      <c r="F285" s="96"/>
      <c r="G285" s="5">
        <v>2018</v>
      </c>
      <c r="H285" s="37">
        <f t="shared" si="47"/>
        <v>30</v>
      </c>
      <c r="I285" s="37"/>
      <c r="J285" s="37"/>
      <c r="K285" s="37">
        <v>30</v>
      </c>
      <c r="L285" s="37"/>
      <c r="M285" s="19"/>
      <c r="N285" s="19"/>
      <c r="O285" s="19"/>
      <c r="P285" s="19"/>
      <c r="Q285" s="19"/>
      <c r="R285" s="19"/>
      <c r="S285" s="19"/>
      <c r="T285" s="19"/>
      <c r="U285" s="19"/>
      <c r="V285" s="19"/>
      <c r="W285" s="19"/>
      <c r="X285" s="19"/>
      <c r="Y285" s="19"/>
      <c r="Z285" s="19"/>
      <c r="AA285" s="19"/>
      <c r="AB285" s="22"/>
      <c r="AC285" s="22"/>
      <c r="AD285" s="22"/>
      <c r="AE285" s="22"/>
      <c r="AF285" s="22"/>
      <c r="AG285" s="22"/>
      <c r="AH285" s="22"/>
      <c r="AI285" s="22"/>
      <c r="AJ285" s="22"/>
      <c r="AK285" s="22"/>
    </row>
    <row r="286" spans="1:37" s="13" customFormat="1" ht="17.100000000000001" customHeight="1">
      <c r="A286" s="70"/>
      <c r="B286" s="57"/>
      <c r="C286" s="57"/>
      <c r="D286" s="57"/>
      <c r="E286" s="57"/>
      <c r="F286" s="96"/>
      <c r="G286" s="5">
        <v>2019</v>
      </c>
      <c r="H286" s="37">
        <f t="shared" si="47"/>
        <v>30</v>
      </c>
      <c r="I286" s="37"/>
      <c r="J286" s="37"/>
      <c r="K286" s="37">
        <v>30</v>
      </c>
      <c r="L286" s="37"/>
      <c r="M286" s="19"/>
      <c r="N286" s="19"/>
      <c r="O286" s="19"/>
      <c r="P286" s="19"/>
      <c r="Q286" s="19"/>
      <c r="R286" s="19"/>
      <c r="S286" s="19"/>
      <c r="T286" s="19"/>
      <c r="U286" s="19"/>
      <c r="V286" s="19"/>
      <c r="W286" s="19"/>
      <c r="X286" s="19"/>
      <c r="Y286" s="19"/>
      <c r="Z286" s="19"/>
      <c r="AA286" s="19"/>
      <c r="AB286" s="22"/>
      <c r="AC286" s="22"/>
      <c r="AD286" s="22"/>
      <c r="AE286" s="22"/>
      <c r="AF286" s="22"/>
      <c r="AG286" s="22"/>
      <c r="AH286" s="22"/>
      <c r="AI286" s="22"/>
      <c r="AJ286" s="22"/>
      <c r="AK286" s="22"/>
    </row>
    <row r="287" spans="1:37" s="13" customFormat="1" ht="17.100000000000001" customHeight="1">
      <c r="A287" s="71"/>
      <c r="B287" s="57"/>
      <c r="C287" s="57"/>
      <c r="D287" s="57"/>
      <c r="E287" s="57"/>
      <c r="F287" s="97"/>
      <c r="G287" s="5">
        <v>2020</v>
      </c>
      <c r="H287" s="37">
        <f t="shared" si="47"/>
        <v>30</v>
      </c>
      <c r="I287" s="37"/>
      <c r="J287" s="37"/>
      <c r="K287" s="37">
        <v>30</v>
      </c>
      <c r="L287" s="37"/>
      <c r="M287" s="19"/>
      <c r="N287" s="19"/>
      <c r="O287" s="19"/>
      <c r="P287" s="19"/>
      <c r="Q287" s="19"/>
      <c r="R287" s="19"/>
      <c r="S287" s="19"/>
      <c r="T287" s="19"/>
      <c r="U287" s="19"/>
      <c r="V287" s="19"/>
      <c r="W287" s="19"/>
      <c r="X287" s="19"/>
      <c r="Y287" s="19"/>
      <c r="Z287" s="19"/>
      <c r="AA287" s="19"/>
      <c r="AB287" s="22"/>
      <c r="AC287" s="22"/>
      <c r="AD287" s="22"/>
      <c r="AE287" s="22"/>
      <c r="AF287" s="22"/>
      <c r="AG287" s="22"/>
      <c r="AH287" s="22"/>
      <c r="AI287" s="22"/>
      <c r="AJ287" s="22"/>
      <c r="AK287" s="22"/>
    </row>
    <row r="288" spans="1:37" s="13" customFormat="1">
      <c r="A288" s="14"/>
      <c r="B288" s="54" t="s">
        <v>113</v>
      </c>
      <c r="C288" s="55"/>
      <c r="D288" s="55"/>
      <c r="E288" s="55"/>
      <c r="F288" s="56"/>
      <c r="G288" s="31">
        <v>2014</v>
      </c>
      <c r="H288" s="40">
        <f t="shared" ref="H288:H294" si="56">H239+H246+H253+H260+H267+H274+H281</f>
        <v>89</v>
      </c>
      <c r="I288" s="40">
        <f t="shared" ref="I288:L288" si="57">I239+I246+I253+I260+I267+I274+I281</f>
        <v>0</v>
      </c>
      <c r="J288" s="40">
        <f t="shared" si="57"/>
        <v>0</v>
      </c>
      <c r="K288" s="40">
        <f t="shared" si="57"/>
        <v>89</v>
      </c>
      <c r="L288" s="40">
        <f t="shared" si="57"/>
        <v>0</v>
      </c>
      <c r="M288" s="19"/>
      <c r="N288" s="19"/>
      <c r="O288" s="19"/>
      <c r="P288" s="19"/>
      <c r="Q288" s="19"/>
      <c r="R288" s="19"/>
      <c r="S288" s="19"/>
      <c r="T288" s="19"/>
      <c r="U288" s="19"/>
      <c r="V288" s="19"/>
      <c r="W288" s="19"/>
      <c r="X288" s="19"/>
      <c r="Y288" s="19"/>
      <c r="Z288" s="19"/>
      <c r="AA288" s="19"/>
      <c r="AB288" s="22"/>
      <c r="AC288" s="22"/>
      <c r="AD288" s="22"/>
      <c r="AE288" s="22"/>
      <c r="AF288" s="22"/>
      <c r="AG288" s="22"/>
      <c r="AH288" s="22"/>
      <c r="AI288" s="22"/>
      <c r="AJ288" s="22"/>
      <c r="AK288" s="22"/>
    </row>
    <row r="289" spans="1:37" s="13" customFormat="1">
      <c r="A289" s="14"/>
      <c r="B289" s="2"/>
      <c r="C289" s="2"/>
      <c r="D289" s="2"/>
      <c r="E289" s="2"/>
      <c r="F289" s="20"/>
      <c r="G289" s="31">
        <v>2015</v>
      </c>
      <c r="H289" s="40">
        <f t="shared" si="56"/>
        <v>133</v>
      </c>
      <c r="I289" s="40">
        <f t="shared" ref="I289:L289" si="58">I240+I247+I254+I261+I268+I275+I282</f>
        <v>0</v>
      </c>
      <c r="J289" s="40">
        <f t="shared" si="58"/>
        <v>0</v>
      </c>
      <c r="K289" s="40">
        <f t="shared" si="58"/>
        <v>133</v>
      </c>
      <c r="L289" s="40">
        <f t="shared" si="58"/>
        <v>0</v>
      </c>
      <c r="M289" s="19"/>
      <c r="N289" s="19"/>
      <c r="O289" s="19"/>
      <c r="P289" s="19"/>
      <c r="Q289" s="19"/>
      <c r="R289" s="19"/>
      <c r="S289" s="19"/>
      <c r="T289" s="19"/>
      <c r="U289" s="19"/>
      <c r="V289" s="19"/>
      <c r="W289" s="19"/>
      <c r="X289" s="19"/>
      <c r="Y289" s="19"/>
      <c r="Z289" s="19"/>
      <c r="AA289" s="19"/>
      <c r="AB289" s="22"/>
      <c r="AC289" s="22"/>
      <c r="AD289" s="22"/>
      <c r="AE289" s="22"/>
      <c r="AF289" s="22"/>
      <c r="AG289" s="22"/>
      <c r="AH289" s="22"/>
      <c r="AI289" s="22"/>
      <c r="AJ289" s="22"/>
      <c r="AK289" s="22"/>
    </row>
    <row r="290" spans="1:37" s="13" customFormat="1">
      <c r="A290" s="14"/>
      <c r="B290" s="2"/>
      <c r="C290" s="2"/>
      <c r="D290" s="2"/>
      <c r="E290" s="2"/>
      <c r="F290" s="20"/>
      <c r="G290" s="31">
        <v>2016</v>
      </c>
      <c r="H290" s="40">
        <f t="shared" si="56"/>
        <v>133</v>
      </c>
      <c r="I290" s="40">
        <f t="shared" ref="I290:L290" si="59">I241+I248+I255+I262+I269+I276+I283</f>
        <v>0</v>
      </c>
      <c r="J290" s="40">
        <f t="shared" si="59"/>
        <v>0</v>
      </c>
      <c r="K290" s="40">
        <f t="shared" si="59"/>
        <v>133</v>
      </c>
      <c r="L290" s="40">
        <f t="shared" si="59"/>
        <v>0</v>
      </c>
      <c r="M290" s="19"/>
      <c r="N290" s="19"/>
      <c r="O290" s="19"/>
      <c r="P290" s="19"/>
      <c r="Q290" s="19"/>
      <c r="R290" s="19"/>
      <c r="S290" s="19"/>
      <c r="T290" s="19"/>
      <c r="U290" s="19"/>
      <c r="V290" s="19"/>
      <c r="W290" s="19"/>
      <c r="X290" s="19"/>
      <c r="Y290" s="19"/>
      <c r="Z290" s="19"/>
      <c r="AA290" s="19"/>
      <c r="AB290" s="22"/>
      <c r="AC290" s="22"/>
      <c r="AD290" s="22"/>
      <c r="AE290" s="22"/>
      <c r="AF290" s="22"/>
      <c r="AG290" s="22"/>
      <c r="AH290" s="22"/>
      <c r="AI290" s="22"/>
      <c r="AJ290" s="22"/>
      <c r="AK290" s="22"/>
    </row>
    <row r="291" spans="1:37" s="13" customFormat="1">
      <c r="A291" s="14"/>
      <c r="B291" s="2"/>
      <c r="C291" s="2"/>
      <c r="D291" s="2"/>
      <c r="E291" s="2"/>
      <c r="F291" s="20"/>
      <c r="G291" s="31">
        <v>2017</v>
      </c>
      <c r="H291" s="40">
        <f t="shared" si="56"/>
        <v>133</v>
      </c>
      <c r="I291" s="40">
        <f t="shared" ref="I291:L291" si="60">I242+I249+I256+I263+I270+I277+I284</f>
        <v>0</v>
      </c>
      <c r="J291" s="40">
        <f t="shared" si="60"/>
        <v>0</v>
      </c>
      <c r="K291" s="40">
        <f t="shared" si="60"/>
        <v>133</v>
      </c>
      <c r="L291" s="40">
        <f t="shared" si="60"/>
        <v>0</v>
      </c>
      <c r="M291" s="19"/>
      <c r="N291" s="19"/>
      <c r="O291" s="19"/>
      <c r="P291" s="19"/>
      <c r="Q291" s="19"/>
      <c r="R291" s="19"/>
      <c r="S291" s="19"/>
      <c r="T291" s="19"/>
      <c r="U291" s="19"/>
      <c r="V291" s="19"/>
      <c r="W291" s="19"/>
      <c r="X291" s="19"/>
      <c r="Y291" s="19"/>
      <c r="Z291" s="19"/>
      <c r="AA291" s="19"/>
      <c r="AB291" s="22"/>
      <c r="AC291" s="22"/>
      <c r="AD291" s="22"/>
      <c r="AE291" s="22"/>
      <c r="AF291" s="22"/>
      <c r="AG291" s="22"/>
      <c r="AH291" s="22"/>
      <c r="AI291" s="22"/>
      <c r="AJ291" s="22"/>
      <c r="AK291" s="22"/>
    </row>
    <row r="292" spans="1:37" s="13" customFormat="1">
      <c r="A292" s="14"/>
      <c r="B292" s="2"/>
      <c r="C292" s="2"/>
      <c r="D292" s="2"/>
      <c r="E292" s="2"/>
      <c r="F292" s="20"/>
      <c r="G292" s="31">
        <v>2018</v>
      </c>
      <c r="H292" s="40">
        <f t="shared" si="56"/>
        <v>133</v>
      </c>
      <c r="I292" s="40">
        <f t="shared" ref="I292:L292" si="61">I243+I250+I257+I264+I271+I278+I285</f>
        <v>0</v>
      </c>
      <c r="J292" s="40">
        <f t="shared" si="61"/>
        <v>0</v>
      </c>
      <c r="K292" s="40">
        <f t="shared" si="61"/>
        <v>133</v>
      </c>
      <c r="L292" s="40">
        <f t="shared" si="61"/>
        <v>0</v>
      </c>
      <c r="M292" s="19"/>
      <c r="N292" s="19"/>
      <c r="O292" s="19"/>
      <c r="P292" s="19"/>
      <c r="Q292" s="19"/>
      <c r="R292" s="19"/>
      <c r="S292" s="19"/>
      <c r="T292" s="19"/>
      <c r="U292" s="19"/>
      <c r="V292" s="19"/>
      <c r="W292" s="19"/>
      <c r="X292" s="19"/>
      <c r="Y292" s="19"/>
      <c r="Z292" s="19"/>
      <c r="AA292" s="19"/>
      <c r="AB292" s="22"/>
      <c r="AC292" s="22"/>
      <c r="AD292" s="22"/>
      <c r="AE292" s="22"/>
      <c r="AF292" s="22"/>
      <c r="AG292" s="22"/>
      <c r="AH292" s="22"/>
      <c r="AI292" s="22"/>
      <c r="AJ292" s="22"/>
      <c r="AK292" s="22"/>
    </row>
    <row r="293" spans="1:37" s="13" customFormat="1">
      <c r="A293" s="14"/>
      <c r="B293" s="2"/>
      <c r="C293" s="2"/>
      <c r="D293" s="2"/>
      <c r="E293" s="2"/>
      <c r="F293" s="20"/>
      <c r="G293" s="31">
        <v>2019</v>
      </c>
      <c r="H293" s="40">
        <f t="shared" si="56"/>
        <v>133</v>
      </c>
      <c r="I293" s="40">
        <f t="shared" ref="I293:L293" si="62">I244+I251+I258+I265+I272+I279+I286</f>
        <v>0</v>
      </c>
      <c r="J293" s="40">
        <f t="shared" si="62"/>
        <v>0</v>
      </c>
      <c r="K293" s="40">
        <f t="shared" si="62"/>
        <v>133</v>
      </c>
      <c r="L293" s="40">
        <f t="shared" si="62"/>
        <v>0</v>
      </c>
      <c r="M293" s="19"/>
      <c r="N293" s="19"/>
      <c r="O293" s="19"/>
      <c r="P293" s="19"/>
      <c r="Q293" s="19"/>
      <c r="R293" s="19"/>
      <c r="S293" s="19"/>
      <c r="T293" s="19"/>
      <c r="U293" s="19"/>
      <c r="V293" s="19"/>
      <c r="W293" s="19"/>
      <c r="X293" s="19"/>
      <c r="Y293" s="19"/>
      <c r="Z293" s="19"/>
      <c r="AA293" s="19"/>
      <c r="AB293" s="22"/>
      <c r="AC293" s="22"/>
      <c r="AD293" s="22"/>
      <c r="AE293" s="22"/>
      <c r="AF293" s="22"/>
      <c r="AG293" s="22"/>
      <c r="AH293" s="22"/>
      <c r="AI293" s="22"/>
      <c r="AJ293" s="22"/>
      <c r="AK293" s="22"/>
    </row>
    <row r="294" spans="1:37" s="13" customFormat="1">
      <c r="A294" s="14"/>
      <c r="B294" s="2"/>
      <c r="C294" s="2"/>
      <c r="D294" s="2"/>
      <c r="E294" s="2"/>
      <c r="F294" s="20"/>
      <c r="G294" s="31">
        <v>2020</v>
      </c>
      <c r="H294" s="40">
        <f t="shared" si="56"/>
        <v>133</v>
      </c>
      <c r="I294" s="40">
        <f t="shared" ref="I294:L294" si="63">I245+I252+I259+I266+I273+I280+I287</f>
        <v>0</v>
      </c>
      <c r="J294" s="40">
        <f t="shared" si="63"/>
        <v>0</v>
      </c>
      <c r="K294" s="40">
        <f t="shared" si="63"/>
        <v>133</v>
      </c>
      <c r="L294" s="40">
        <f t="shared" si="63"/>
        <v>0</v>
      </c>
      <c r="M294" s="19"/>
      <c r="N294" s="19"/>
      <c r="O294" s="19"/>
      <c r="P294" s="19"/>
      <c r="Q294" s="19"/>
      <c r="R294" s="19"/>
      <c r="S294" s="19"/>
      <c r="T294" s="19"/>
      <c r="U294" s="19"/>
      <c r="V294" s="19"/>
      <c r="W294" s="19"/>
      <c r="X294" s="19"/>
      <c r="Y294" s="19"/>
      <c r="Z294" s="19"/>
      <c r="AA294" s="19"/>
      <c r="AB294" s="22"/>
      <c r="AC294" s="22"/>
      <c r="AD294" s="22"/>
      <c r="AE294" s="22"/>
      <c r="AF294" s="22"/>
      <c r="AG294" s="22"/>
      <c r="AH294" s="22"/>
      <c r="AI294" s="22"/>
      <c r="AJ294" s="22"/>
      <c r="AK294" s="22"/>
    </row>
    <row r="295" spans="1:37" s="13" customFormat="1" ht="17.25" customHeight="1">
      <c r="A295" s="54" t="s">
        <v>165</v>
      </c>
      <c r="B295" s="55"/>
      <c r="C295" s="55"/>
      <c r="D295" s="55"/>
      <c r="E295" s="55"/>
      <c r="F295" s="55"/>
      <c r="G295" s="55"/>
      <c r="H295" s="55"/>
      <c r="I295" s="55"/>
      <c r="J295" s="55"/>
      <c r="K295" s="55"/>
      <c r="L295" s="56"/>
      <c r="M295" s="19"/>
      <c r="N295" s="19"/>
      <c r="O295" s="19"/>
      <c r="P295" s="19"/>
      <c r="Q295" s="19"/>
      <c r="R295" s="19"/>
      <c r="S295" s="19"/>
      <c r="T295" s="19"/>
      <c r="U295" s="19"/>
      <c r="V295" s="19"/>
      <c r="W295" s="19"/>
      <c r="X295" s="19"/>
      <c r="Y295" s="19"/>
      <c r="Z295" s="19"/>
      <c r="AA295" s="19"/>
      <c r="AB295" s="22"/>
      <c r="AC295" s="22"/>
      <c r="AD295" s="22"/>
      <c r="AE295" s="22"/>
      <c r="AF295" s="22"/>
      <c r="AG295" s="22"/>
      <c r="AH295" s="22"/>
      <c r="AI295" s="22"/>
      <c r="AJ295" s="22"/>
      <c r="AK295" s="22"/>
    </row>
    <row r="296" spans="1:37" s="13" customFormat="1" ht="17.100000000000001" customHeight="1">
      <c r="A296" s="69">
        <v>1</v>
      </c>
      <c r="B296" s="57" t="s">
        <v>166</v>
      </c>
      <c r="C296" s="57" t="s">
        <v>103</v>
      </c>
      <c r="D296" s="57" t="s">
        <v>67</v>
      </c>
      <c r="E296" s="57" t="s">
        <v>36</v>
      </c>
      <c r="F296" s="11"/>
      <c r="G296" s="5">
        <v>2014</v>
      </c>
      <c r="H296" s="37">
        <f>I296+J296+K296+L296</f>
        <v>0</v>
      </c>
      <c r="I296" s="37"/>
      <c r="J296" s="37"/>
      <c r="K296" s="37">
        <v>0</v>
      </c>
      <c r="L296" s="37"/>
      <c r="M296" s="19"/>
      <c r="N296" s="19"/>
      <c r="O296" s="19"/>
      <c r="P296" s="19"/>
      <c r="Q296" s="19"/>
      <c r="R296" s="19"/>
      <c r="S296" s="19"/>
      <c r="T296" s="19"/>
      <c r="U296" s="19"/>
      <c r="V296" s="19"/>
      <c r="W296" s="19"/>
      <c r="X296" s="19"/>
      <c r="Y296" s="19"/>
      <c r="Z296" s="19"/>
      <c r="AA296" s="19"/>
      <c r="AB296" s="22"/>
      <c r="AC296" s="22"/>
      <c r="AD296" s="22"/>
      <c r="AE296" s="22"/>
      <c r="AF296" s="22"/>
      <c r="AG296" s="22"/>
      <c r="AH296" s="22"/>
      <c r="AI296" s="22"/>
      <c r="AJ296" s="22"/>
      <c r="AK296" s="22"/>
    </row>
    <row r="297" spans="1:37" s="13" customFormat="1" ht="17.100000000000001" customHeight="1">
      <c r="A297" s="70"/>
      <c r="B297" s="57"/>
      <c r="C297" s="57"/>
      <c r="D297" s="57"/>
      <c r="E297" s="57"/>
      <c r="F297" s="11"/>
      <c r="G297" s="5">
        <v>2015</v>
      </c>
      <c r="H297" s="37">
        <f t="shared" ref="H297:H324" si="64">I297+J297+K297+L297</f>
        <v>300</v>
      </c>
      <c r="I297" s="37"/>
      <c r="J297" s="37"/>
      <c r="K297" s="37">
        <v>300</v>
      </c>
      <c r="L297" s="37"/>
      <c r="M297" s="19"/>
      <c r="N297" s="19"/>
      <c r="O297" s="19"/>
      <c r="P297" s="19"/>
      <c r="Q297" s="19"/>
      <c r="R297" s="19"/>
      <c r="S297" s="19"/>
      <c r="T297" s="19"/>
      <c r="U297" s="19"/>
      <c r="V297" s="19"/>
      <c r="W297" s="19"/>
      <c r="X297" s="19"/>
      <c r="Y297" s="19"/>
      <c r="Z297" s="19"/>
      <c r="AA297" s="19"/>
      <c r="AB297" s="22"/>
      <c r="AC297" s="22"/>
      <c r="AD297" s="22"/>
      <c r="AE297" s="22"/>
      <c r="AF297" s="22"/>
      <c r="AG297" s="22"/>
      <c r="AH297" s="22"/>
      <c r="AI297" s="22"/>
      <c r="AJ297" s="22"/>
      <c r="AK297" s="22"/>
    </row>
    <row r="298" spans="1:37" s="13" customFormat="1" ht="17.100000000000001" customHeight="1">
      <c r="A298" s="70"/>
      <c r="B298" s="57"/>
      <c r="C298" s="57"/>
      <c r="D298" s="57"/>
      <c r="E298" s="57"/>
      <c r="F298" s="11"/>
      <c r="G298" s="5">
        <v>2016</v>
      </c>
      <c r="H298" s="37">
        <f t="shared" si="64"/>
        <v>300</v>
      </c>
      <c r="I298" s="37"/>
      <c r="J298" s="37"/>
      <c r="K298" s="37">
        <v>300</v>
      </c>
      <c r="L298" s="37"/>
      <c r="M298" s="19"/>
      <c r="N298" s="19"/>
      <c r="O298" s="19"/>
      <c r="P298" s="19"/>
      <c r="Q298" s="19"/>
      <c r="R298" s="19"/>
      <c r="S298" s="19"/>
      <c r="T298" s="19"/>
      <c r="U298" s="19"/>
      <c r="V298" s="19"/>
      <c r="W298" s="19"/>
      <c r="X298" s="19"/>
      <c r="Y298" s="19"/>
      <c r="Z298" s="19"/>
      <c r="AA298" s="19"/>
      <c r="AB298" s="22"/>
      <c r="AC298" s="22"/>
      <c r="AD298" s="22"/>
      <c r="AE298" s="22"/>
      <c r="AF298" s="22"/>
      <c r="AG298" s="22"/>
      <c r="AH298" s="22"/>
      <c r="AI298" s="22"/>
      <c r="AJ298" s="22"/>
      <c r="AK298" s="22"/>
    </row>
    <row r="299" spans="1:37" s="13" customFormat="1" ht="17.100000000000001" customHeight="1">
      <c r="A299" s="70"/>
      <c r="B299" s="57"/>
      <c r="C299" s="57"/>
      <c r="D299" s="57"/>
      <c r="E299" s="57"/>
      <c r="F299" s="11"/>
      <c r="G299" s="5">
        <v>2017</v>
      </c>
      <c r="H299" s="37">
        <f t="shared" si="64"/>
        <v>300</v>
      </c>
      <c r="I299" s="37"/>
      <c r="J299" s="37"/>
      <c r="K299" s="37">
        <v>300</v>
      </c>
      <c r="L299" s="37"/>
      <c r="M299" s="19"/>
      <c r="N299" s="19"/>
      <c r="O299" s="19"/>
      <c r="P299" s="19"/>
      <c r="Q299" s="19"/>
      <c r="R299" s="19"/>
      <c r="S299" s="19"/>
      <c r="T299" s="19"/>
      <c r="U299" s="19"/>
      <c r="V299" s="19"/>
      <c r="W299" s="19"/>
      <c r="X299" s="19"/>
      <c r="Y299" s="19"/>
      <c r="Z299" s="19"/>
      <c r="AA299" s="19"/>
      <c r="AB299" s="22"/>
      <c r="AC299" s="22"/>
      <c r="AD299" s="22"/>
      <c r="AE299" s="22"/>
      <c r="AF299" s="22"/>
      <c r="AG299" s="22"/>
      <c r="AH299" s="22"/>
      <c r="AI299" s="22"/>
      <c r="AJ299" s="22"/>
      <c r="AK299" s="22"/>
    </row>
    <row r="300" spans="1:37" s="13" customFormat="1" ht="17.100000000000001" customHeight="1">
      <c r="A300" s="70"/>
      <c r="B300" s="57"/>
      <c r="C300" s="57"/>
      <c r="D300" s="57"/>
      <c r="E300" s="57"/>
      <c r="F300" s="11"/>
      <c r="G300" s="5">
        <v>2018</v>
      </c>
      <c r="H300" s="37">
        <f t="shared" si="64"/>
        <v>300</v>
      </c>
      <c r="I300" s="37"/>
      <c r="J300" s="37"/>
      <c r="K300" s="37">
        <v>300</v>
      </c>
      <c r="L300" s="37"/>
      <c r="M300" s="19"/>
      <c r="N300" s="19"/>
      <c r="O300" s="19"/>
      <c r="P300" s="19"/>
      <c r="Q300" s="19"/>
      <c r="R300" s="19"/>
      <c r="S300" s="19"/>
      <c r="T300" s="19"/>
      <c r="U300" s="19"/>
      <c r="V300" s="19"/>
      <c r="W300" s="19"/>
      <c r="X300" s="19"/>
      <c r="Y300" s="19"/>
      <c r="Z300" s="19"/>
      <c r="AA300" s="19"/>
      <c r="AB300" s="22"/>
      <c r="AC300" s="22"/>
      <c r="AD300" s="22"/>
      <c r="AE300" s="22"/>
      <c r="AF300" s="22"/>
      <c r="AG300" s="22"/>
      <c r="AH300" s="22"/>
      <c r="AI300" s="22"/>
      <c r="AJ300" s="22"/>
      <c r="AK300" s="22"/>
    </row>
    <row r="301" spans="1:37" s="13" customFormat="1" ht="17.100000000000001" customHeight="1">
      <c r="A301" s="70"/>
      <c r="B301" s="57"/>
      <c r="C301" s="57"/>
      <c r="D301" s="57"/>
      <c r="E301" s="57"/>
      <c r="F301" s="11"/>
      <c r="G301" s="5">
        <v>2019</v>
      </c>
      <c r="H301" s="37">
        <f t="shared" si="64"/>
        <v>300</v>
      </c>
      <c r="I301" s="37"/>
      <c r="J301" s="37"/>
      <c r="K301" s="37">
        <v>300</v>
      </c>
      <c r="L301" s="37"/>
      <c r="M301" s="19"/>
      <c r="N301" s="19"/>
      <c r="O301" s="19"/>
      <c r="P301" s="19"/>
      <c r="Q301" s="19"/>
      <c r="R301" s="19"/>
      <c r="S301" s="19"/>
      <c r="T301" s="19"/>
      <c r="U301" s="19"/>
      <c r="V301" s="19"/>
      <c r="W301" s="19"/>
      <c r="X301" s="19"/>
      <c r="Y301" s="19"/>
      <c r="Z301" s="19"/>
      <c r="AA301" s="19"/>
      <c r="AB301" s="22"/>
      <c r="AC301" s="22"/>
      <c r="AD301" s="22"/>
      <c r="AE301" s="22"/>
      <c r="AF301" s="22"/>
      <c r="AG301" s="22"/>
      <c r="AH301" s="22"/>
      <c r="AI301" s="22"/>
      <c r="AJ301" s="22"/>
      <c r="AK301" s="22"/>
    </row>
    <row r="302" spans="1:37" s="13" customFormat="1" ht="17.100000000000001" customHeight="1">
      <c r="A302" s="71"/>
      <c r="B302" s="57"/>
      <c r="C302" s="57"/>
      <c r="D302" s="57"/>
      <c r="E302" s="57"/>
      <c r="F302" s="11"/>
      <c r="G302" s="5">
        <v>2020</v>
      </c>
      <c r="H302" s="37">
        <f t="shared" si="64"/>
        <v>300</v>
      </c>
      <c r="I302" s="37"/>
      <c r="J302" s="37"/>
      <c r="K302" s="37">
        <v>300</v>
      </c>
      <c r="L302" s="37"/>
      <c r="M302" s="19"/>
      <c r="N302" s="19"/>
      <c r="O302" s="19"/>
      <c r="P302" s="19"/>
      <c r="Q302" s="19"/>
      <c r="R302" s="19"/>
      <c r="S302" s="19"/>
      <c r="T302" s="19"/>
      <c r="U302" s="19"/>
      <c r="V302" s="19"/>
      <c r="W302" s="19"/>
      <c r="X302" s="19"/>
      <c r="Y302" s="19"/>
      <c r="Z302" s="19"/>
      <c r="AA302" s="19"/>
      <c r="AB302" s="22"/>
      <c r="AC302" s="22"/>
      <c r="AD302" s="22"/>
      <c r="AE302" s="22"/>
      <c r="AF302" s="22"/>
      <c r="AG302" s="22"/>
      <c r="AH302" s="22"/>
      <c r="AI302" s="22"/>
      <c r="AJ302" s="22"/>
      <c r="AK302" s="22"/>
    </row>
    <row r="303" spans="1:37" s="13" customFormat="1" ht="17.100000000000001" customHeight="1">
      <c r="A303" s="93">
        <v>2</v>
      </c>
      <c r="B303" s="57" t="s">
        <v>167</v>
      </c>
      <c r="C303" s="57" t="s">
        <v>103</v>
      </c>
      <c r="D303" s="57" t="s">
        <v>67</v>
      </c>
      <c r="E303" s="57" t="s">
        <v>36</v>
      </c>
      <c r="F303" s="11"/>
      <c r="G303" s="5">
        <v>2014</v>
      </c>
      <c r="H303" s="37">
        <f t="shared" si="64"/>
        <v>80</v>
      </c>
      <c r="I303" s="37"/>
      <c r="J303" s="37"/>
      <c r="K303" s="37">
        <v>80</v>
      </c>
      <c r="L303" s="37"/>
      <c r="M303" s="19"/>
      <c r="N303" s="19"/>
      <c r="O303" s="19"/>
      <c r="P303" s="19"/>
      <c r="Q303" s="19"/>
      <c r="R303" s="19"/>
      <c r="S303" s="19"/>
      <c r="T303" s="19"/>
      <c r="U303" s="19"/>
      <c r="V303" s="19"/>
      <c r="W303" s="19"/>
      <c r="X303" s="19"/>
      <c r="Y303" s="19"/>
      <c r="Z303" s="19"/>
      <c r="AA303" s="19"/>
      <c r="AB303" s="22"/>
      <c r="AC303" s="22"/>
      <c r="AD303" s="22"/>
      <c r="AE303" s="22"/>
      <c r="AF303" s="22"/>
      <c r="AG303" s="22"/>
      <c r="AH303" s="22"/>
      <c r="AI303" s="22"/>
      <c r="AJ303" s="22"/>
      <c r="AK303" s="22"/>
    </row>
    <row r="304" spans="1:37" s="13" customFormat="1" ht="17.100000000000001" customHeight="1">
      <c r="A304" s="93"/>
      <c r="B304" s="57"/>
      <c r="C304" s="57"/>
      <c r="D304" s="57"/>
      <c r="E304" s="57"/>
      <c r="F304" s="11"/>
      <c r="G304" s="5">
        <v>2015</v>
      </c>
      <c r="H304" s="37">
        <f t="shared" si="64"/>
        <v>80</v>
      </c>
      <c r="I304" s="37"/>
      <c r="J304" s="37"/>
      <c r="K304" s="37">
        <v>80</v>
      </c>
      <c r="L304" s="37"/>
      <c r="M304" s="19"/>
      <c r="N304" s="19"/>
      <c r="O304" s="19"/>
      <c r="P304" s="19"/>
      <c r="Q304" s="19"/>
      <c r="R304" s="19"/>
      <c r="S304" s="19"/>
      <c r="T304" s="19"/>
      <c r="U304" s="19"/>
      <c r="V304" s="19"/>
      <c r="W304" s="19"/>
      <c r="X304" s="19"/>
      <c r="Y304" s="19"/>
      <c r="Z304" s="19"/>
      <c r="AA304" s="19"/>
      <c r="AB304" s="22"/>
      <c r="AC304" s="22"/>
      <c r="AD304" s="22"/>
      <c r="AE304" s="22"/>
      <c r="AF304" s="22"/>
      <c r="AG304" s="22"/>
      <c r="AH304" s="22"/>
      <c r="AI304" s="22"/>
      <c r="AJ304" s="22"/>
      <c r="AK304" s="22"/>
    </row>
    <row r="305" spans="1:37" s="13" customFormat="1" ht="17.100000000000001" customHeight="1">
      <c r="A305" s="93"/>
      <c r="B305" s="57"/>
      <c r="C305" s="57"/>
      <c r="D305" s="57"/>
      <c r="E305" s="57"/>
      <c r="F305" s="11"/>
      <c r="G305" s="5">
        <v>2016</v>
      </c>
      <c r="H305" s="37">
        <f t="shared" si="64"/>
        <v>80</v>
      </c>
      <c r="I305" s="37"/>
      <c r="J305" s="37"/>
      <c r="K305" s="37">
        <v>80</v>
      </c>
      <c r="L305" s="37"/>
      <c r="M305" s="19"/>
      <c r="N305" s="19"/>
      <c r="O305" s="19"/>
      <c r="P305" s="19"/>
      <c r="Q305" s="19"/>
      <c r="R305" s="19"/>
      <c r="S305" s="19"/>
      <c r="T305" s="19"/>
      <c r="U305" s="19"/>
      <c r="V305" s="19"/>
      <c r="W305" s="19"/>
      <c r="X305" s="19"/>
      <c r="Y305" s="19"/>
      <c r="Z305" s="19"/>
      <c r="AA305" s="19"/>
      <c r="AB305" s="22"/>
      <c r="AC305" s="22"/>
      <c r="AD305" s="22"/>
      <c r="AE305" s="22"/>
      <c r="AF305" s="22"/>
      <c r="AG305" s="22"/>
      <c r="AH305" s="22"/>
      <c r="AI305" s="22"/>
      <c r="AJ305" s="22"/>
      <c r="AK305" s="22"/>
    </row>
    <row r="306" spans="1:37" s="13" customFormat="1" ht="17.100000000000001" customHeight="1">
      <c r="A306" s="93"/>
      <c r="B306" s="57"/>
      <c r="C306" s="57"/>
      <c r="D306" s="57"/>
      <c r="E306" s="57"/>
      <c r="F306" s="11"/>
      <c r="G306" s="5">
        <v>2017</v>
      </c>
      <c r="H306" s="37">
        <f t="shared" si="64"/>
        <v>80</v>
      </c>
      <c r="I306" s="37"/>
      <c r="J306" s="37"/>
      <c r="K306" s="37">
        <v>80</v>
      </c>
      <c r="L306" s="37"/>
      <c r="M306" s="19"/>
      <c r="N306" s="19"/>
      <c r="O306" s="19"/>
      <c r="P306" s="19"/>
      <c r="Q306" s="19"/>
      <c r="R306" s="19"/>
      <c r="S306" s="19"/>
      <c r="T306" s="19"/>
      <c r="U306" s="19"/>
      <c r="V306" s="19"/>
      <c r="W306" s="19"/>
      <c r="X306" s="19"/>
      <c r="Y306" s="19"/>
      <c r="Z306" s="19"/>
      <c r="AA306" s="19"/>
      <c r="AB306" s="22"/>
      <c r="AC306" s="22"/>
      <c r="AD306" s="22"/>
      <c r="AE306" s="22"/>
      <c r="AF306" s="22"/>
      <c r="AG306" s="22"/>
      <c r="AH306" s="22"/>
      <c r="AI306" s="22"/>
      <c r="AJ306" s="22"/>
      <c r="AK306" s="22"/>
    </row>
    <row r="307" spans="1:37" s="13" customFormat="1" ht="17.100000000000001" customHeight="1">
      <c r="A307" s="93"/>
      <c r="B307" s="57"/>
      <c r="C307" s="57"/>
      <c r="D307" s="57"/>
      <c r="E307" s="57"/>
      <c r="F307" s="11"/>
      <c r="G307" s="5">
        <v>2018</v>
      </c>
      <c r="H307" s="37">
        <f t="shared" si="64"/>
        <v>80</v>
      </c>
      <c r="I307" s="37"/>
      <c r="J307" s="37"/>
      <c r="K307" s="37">
        <v>80</v>
      </c>
      <c r="L307" s="37"/>
      <c r="M307" s="19"/>
      <c r="N307" s="19"/>
      <c r="O307" s="19"/>
      <c r="P307" s="19"/>
      <c r="Q307" s="19"/>
      <c r="R307" s="19"/>
      <c r="S307" s="19"/>
      <c r="T307" s="19"/>
      <c r="U307" s="19"/>
      <c r="V307" s="19"/>
      <c r="W307" s="19"/>
      <c r="X307" s="19"/>
      <c r="Y307" s="19"/>
      <c r="Z307" s="19"/>
      <c r="AA307" s="19"/>
      <c r="AB307" s="22"/>
      <c r="AC307" s="22"/>
      <c r="AD307" s="22"/>
      <c r="AE307" s="22"/>
      <c r="AF307" s="22"/>
      <c r="AG307" s="22"/>
      <c r="AH307" s="22"/>
      <c r="AI307" s="22"/>
      <c r="AJ307" s="22"/>
      <c r="AK307" s="22"/>
    </row>
    <row r="308" spans="1:37" s="13" customFormat="1" ht="17.100000000000001" customHeight="1">
      <c r="A308" s="93"/>
      <c r="B308" s="57"/>
      <c r="C308" s="57"/>
      <c r="D308" s="57"/>
      <c r="E308" s="57"/>
      <c r="F308" s="11"/>
      <c r="G308" s="5">
        <v>2019</v>
      </c>
      <c r="H308" s="37">
        <f t="shared" si="64"/>
        <v>80</v>
      </c>
      <c r="I308" s="37"/>
      <c r="J308" s="37"/>
      <c r="K308" s="37">
        <v>80</v>
      </c>
      <c r="L308" s="37"/>
      <c r="M308" s="19"/>
      <c r="N308" s="19"/>
      <c r="O308" s="19"/>
      <c r="P308" s="19"/>
      <c r="Q308" s="19"/>
      <c r="R308" s="19"/>
      <c r="S308" s="19"/>
      <c r="T308" s="19"/>
      <c r="U308" s="19"/>
      <c r="V308" s="19"/>
      <c r="W308" s="19"/>
      <c r="X308" s="19"/>
      <c r="Y308" s="19"/>
      <c r="Z308" s="19"/>
      <c r="AA308" s="19"/>
      <c r="AB308" s="22"/>
      <c r="AC308" s="22"/>
      <c r="AD308" s="22"/>
      <c r="AE308" s="22"/>
      <c r="AF308" s="22"/>
      <c r="AG308" s="22"/>
      <c r="AH308" s="22"/>
      <c r="AI308" s="22"/>
      <c r="AJ308" s="22"/>
      <c r="AK308" s="22"/>
    </row>
    <row r="309" spans="1:37" s="13" customFormat="1" ht="17.100000000000001" customHeight="1">
      <c r="A309" s="93"/>
      <c r="B309" s="59"/>
      <c r="C309" s="57"/>
      <c r="D309" s="57"/>
      <c r="E309" s="57"/>
      <c r="F309" s="11"/>
      <c r="G309" s="5">
        <v>2020</v>
      </c>
      <c r="H309" s="37">
        <f t="shared" si="64"/>
        <v>80</v>
      </c>
      <c r="I309" s="37"/>
      <c r="J309" s="37"/>
      <c r="K309" s="37">
        <v>80</v>
      </c>
      <c r="L309" s="37"/>
      <c r="M309" s="19"/>
      <c r="N309" s="19"/>
      <c r="O309" s="19"/>
      <c r="P309" s="19"/>
      <c r="Q309" s="19"/>
      <c r="R309" s="19"/>
      <c r="S309" s="19"/>
      <c r="T309" s="19"/>
      <c r="U309" s="19"/>
      <c r="V309" s="19"/>
      <c r="W309" s="19"/>
      <c r="X309" s="19"/>
      <c r="Y309" s="19"/>
      <c r="Z309" s="19"/>
      <c r="AA309" s="19"/>
      <c r="AB309" s="22"/>
      <c r="AC309" s="22"/>
      <c r="AD309" s="22"/>
      <c r="AE309" s="22"/>
      <c r="AF309" s="22"/>
      <c r="AG309" s="22"/>
      <c r="AH309" s="22"/>
      <c r="AI309" s="22"/>
      <c r="AJ309" s="22"/>
      <c r="AK309" s="22"/>
    </row>
    <row r="310" spans="1:37" s="13" customFormat="1" ht="53.25" customHeight="1">
      <c r="A310" s="94">
        <v>3</v>
      </c>
      <c r="B310" s="34" t="s">
        <v>168</v>
      </c>
      <c r="C310" s="81" t="s">
        <v>103</v>
      </c>
      <c r="D310" s="59" t="s">
        <v>67</v>
      </c>
      <c r="E310" s="57" t="s">
        <v>36</v>
      </c>
      <c r="F310" s="11"/>
      <c r="G310" s="5"/>
      <c r="H310" s="37"/>
      <c r="I310" s="37"/>
      <c r="J310" s="37"/>
      <c r="K310" s="37"/>
      <c r="L310" s="37"/>
      <c r="M310" s="19"/>
      <c r="N310" s="19"/>
      <c r="O310" s="19"/>
      <c r="P310" s="19"/>
      <c r="Q310" s="19"/>
      <c r="R310" s="19"/>
      <c r="S310" s="19"/>
      <c r="T310" s="19"/>
      <c r="U310" s="19"/>
      <c r="V310" s="19"/>
      <c r="W310" s="19"/>
      <c r="X310" s="19"/>
      <c r="Y310" s="19"/>
      <c r="Z310" s="19"/>
      <c r="AA310" s="19"/>
      <c r="AB310" s="22"/>
      <c r="AC310" s="22"/>
      <c r="AD310" s="22"/>
      <c r="AE310" s="22"/>
      <c r="AF310" s="22"/>
      <c r="AG310" s="22"/>
      <c r="AH310" s="22"/>
      <c r="AI310" s="22"/>
      <c r="AJ310" s="22"/>
      <c r="AK310" s="22"/>
    </row>
    <row r="311" spans="1:37" s="13" customFormat="1" ht="17.100000000000001" customHeight="1">
      <c r="A311" s="94"/>
      <c r="B311" s="35" t="s">
        <v>68</v>
      </c>
      <c r="C311" s="82"/>
      <c r="D311" s="60"/>
      <c r="E311" s="57"/>
      <c r="F311" s="11"/>
      <c r="G311" s="5">
        <v>2014</v>
      </c>
      <c r="H311" s="37">
        <f t="shared" si="64"/>
        <v>0</v>
      </c>
      <c r="I311" s="37"/>
      <c r="J311" s="37"/>
      <c r="K311" s="37">
        <v>0</v>
      </c>
      <c r="L311" s="37"/>
      <c r="M311" s="19"/>
      <c r="N311" s="19"/>
      <c r="O311" s="19"/>
      <c r="P311" s="19"/>
      <c r="Q311" s="19"/>
      <c r="R311" s="19"/>
      <c r="S311" s="19"/>
      <c r="T311" s="19"/>
      <c r="U311" s="19"/>
      <c r="V311" s="19"/>
      <c r="W311" s="19"/>
      <c r="X311" s="19"/>
      <c r="Y311" s="19"/>
      <c r="Z311" s="19"/>
      <c r="AA311" s="19"/>
      <c r="AB311" s="22"/>
      <c r="AC311" s="22"/>
      <c r="AD311" s="22"/>
      <c r="AE311" s="22"/>
      <c r="AF311" s="22"/>
      <c r="AG311" s="22"/>
      <c r="AH311" s="22"/>
      <c r="AI311" s="22"/>
      <c r="AJ311" s="22"/>
      <c r="AK311" s="22"/>
    </row>
    <row r="312" spans="1:37" s="13" customFormat="1" ht="17.100000000000001" customHeight="1">
      <c r="A312" s="94"/>
      <c r="B312" s="36" t="s">
        <v>69</v>
      </c>
      <c r="C312" s="82"/>
      <c r="D312" s="60"/>
      <c r="E312" s="57"/>
      <c r="F312" s="11"/>
      <c r="G312" s="5">
        <v>2014</v>
      </c>
      <c r="H312" s="37">
        <f t="shared" si="64"/>
        <v>0</v>
      </c>
      <c r="I312" s="37"/>
      <c r="J312" s="37"/>
      <c r="K312" s="37">
        <v>0</v>
      </c>
      <c r="L312" s="37"/>
      <c r="M312" s="19"/>
      <c r="N312" s="19"/>
      <c r="O312" s="19"/>
      <c r="P312" s="19"/>
      <c r="Q312" s="19"/>
      <c r="R312" s="19"/>
      <c r="S312" s="19"/>
      <c r="T312" s="19"/>
      <c r="U312" s="19"/>
      <c r="V312" s="19"/>
      <c r="W312" s="19"/>
      <c r="X312" s="19"/>
      <c r="Y312" s="19"/>
      <c r="Z312" s="19"/>
      <c r="AA312" s="19"/>
      <c r="AB312" s="22"/>
      <c r="AC312" s="22"/>
      <c r="AD312" s="22"/>
      <c r="AE312" s="22"/>
      <c r="AF312" s="22"/>
      <c r="AG312" s="22"/>
      <c r="AH312" s="22"/>
      <c r="AI312" s="22"/>
      <c r="AJ312" s="22"/>
      <c r="AK312" s="22"/>
    </row>
    <row r="313" spans="1:37" s="13" customFormat="1" ht="17.100000000000001" customHeight="1">
      <c r="A313" s="94"/>
      <c r="B313" s="34" t="s">
        <v>68</v>
      </c>
      <c r="C313" s="82"/>
      <c r="D313" s="60"/>
      <c r="E313" s="57"/>
      <c r="F313" s="11"/>
      <c r="G313" s="5">
        <v>2015</v>
      </c>
      <c r="H313" s="37">
        <f t="shared" si="64"/>
        <v>10</v>
      </c>
      <c r="I313" s="37"/>
      <c r="J313" s="37"/>
      <c r="K313" s="37">
        <v>10</v>
      </c>
      <c r="L313" s="37"/>
      <c r="M313" s="19"/>
      <c r="N313" s="19"/>
      <c r="O313" s="19"/>
      <c r="P313" s="19"/>
      <c r="Q313" s="19"/>
      <c r="R313" s="19"/>
      <c r="S313" s="19"/>
      <c r="T313" s="19"/>
      <c r="U313" s="19"/>
      <c r="V313" s="19"/>
      <c r="W313" s="19"/>
      <c r="X313" s="19"/>
      <c r="Y313" s="19"/>
      <c r="Z313" s="19"/>
      <c r="AA313" s="19"/>
      <c r="AB313" s="22"/>
      <c r="AC313" s="22"/>
      <c r="AD313" s="22"/>
      <c r="AE313" s="22"/>
      <c r="AF313" s="22"/>
      <c r="AG313" s="22"/>
      <c r="AH313" s="22"/>
      <c r="AI313" s="22"/>
      <c r="AJ313" s="22"/>
      <c r="AK313" s="22"/>
    </row>
    <row r="314" spans="1:37" s="13" customFormat="1" ht="17.100000000000001" customHeight="1">
      <c r="A314" s="94"/>
      <c r="B314" s="36" t="s">
        <v>69</v>
      </c>
      <c r="C314" s="82"/>
      <c r="D314" s="60"/>
      <c r="E314" s="57"/>
      <c r="F314" s="11"/>
      <c r="G314" s="5">
        <v>2015</v>
      </c>
      <c r="H314" s="37">
        <f t="shared" si="64"/>
        <v>10</v>
      </c>
      <c r="I314" s="37"/>
      <c r="J314" s="37"/>
      <c r="K314" s="37">
        <v>10</v>
      </c>
      <c r="L314" s="37"/>
      <c r="M314" s="19"/>
      <c r="N314" s="19"/>
      <c r="O314" s="19"/>
      <c r="P314" s="19"/>
      <c r="Q314" s="19"/>
      <c r="R314" s="19"/>
      <c r="S314" s="19"/>
      <c r="T314" s="19"/>
      <c r="U314" s="19"/>
      <c r="V314" s="19"/>
      <c r="W314" s="19"/>
      <c r="X314" s="19"/>
      <c r="Y314" s="19"/>
      <c r="Z314" s="19"/>
      <c r="AA314" s="19"/>
      <c r="AB314" s="22"/>
      <c r="AC314" s="22"/>
      <c r="AD314" s="22"/>
      <c r="AE314" s="22"/>
      <c r="AF314" s="22"/>
      <c r="AG314" s="22"/>
      <c r="AH314" s="22"/>
      <c r="AI314" s="22"/>
      <c r="AJ314" s="22"/>
      <c r="AK314" s="22"/>
    </row>
    <row r="315" spans="1:37" s="13" customFormat="1" ht="17.100000000000001" customHeight="1">
      <c r="A315" s="94"/>
      <c r="B315" s="34" t="s">
        <v>68</v>
      </c>
      <c r="C315" s="82"/>
      <c r="D315" s="60"/>
      <c r="E315" s="57"/>
      <c r="F315" s="11"/>
      <c r="G315" s="5">
        <v>2016</v>
      </c>
      <c r="H315" s="37">
        <f t="shared" si="64"/>
        <v>10</v>
      </c>
      <c r="I315" s="37"/>
      <c r="J315" s="37"/>
      <c r="K315" s="37">
        <v>10</v>
      </c>
      <c r="L315" s="37"/>
      <c r="M315" s="19"/>
      <c r="N315" s="19"/>
      <c r="O315" s="19"/>
      <c r="P315" s="19"/>
      <c r="Q315" s="19"/>
      <c r="R315" s="19"/>
      <c r="S315" s="19"/>
      <c r="T315" s="19"/>
      <c r="U315" s="19"/>
      <c r="V315" s="19"/>
      <c r="W315" s="19"/>
      <c r="X315" s="19"/>
      <c r="Y315" s="19"/>
      <c r="Z315" s="19"/>
      <c r="AA315" s="19"/>
      <c r="AB315" s="22"/>
      <c r="AC315" s="22"/>
      <c r="AD315" s="22"/>
      <c r="AE315" s="22"/>
      <c r="AF315" s="22"/>
      <c r="AG315" s="22"/>
      <c r="AH315" s="22"/>
      <c r="AI315" s="22"/>
      <c r="AJ315" s="22"/>
      <c r="AK315" s="22"/>
    </row>
    <row r="316" spans="1:37" s="13" customFormat="1" ht="17.100000000000001" customHeight="1">
      <c r="A316" s="94"/>
      <c r="B316" s="36" t="s">
        <v>69</v>
      </c>
      <c r="C316" s="82"/>
      <c r="D316" s="60"/>
      <c r="E316" s="57"/>
      <c r="F316" s="11"/>
      <c r="G316" s="5">
        <v>2016</v>
      </c>
      <c r="H316" s="37">
        <f t="shared" si="64"/>
        <v>10</v>
      </c>
      <c r="I316" s="37"/>
      <c r="J316" s="37"/>
      <c r="K316" s="37">
        <v>10</v>
      </c>
      <c r="L316" s="37"/>
      <c r="M316" s="19"/>
      <c r="N316" s="19"/>
      <c r="O316" s="19"/>
      <c r="P316" s="19"/>
      <c r="Q316" s="19"/>
      <c r="R316" s="19"/>
      <c r="S316" s="19"/>
      <c r="T316" s="19"/>
      <c r="U316" s="19"/>
      <c r="V316" s="19"/>
      <c r="W316" s="19"/>
      <c r="X316" s="19"/>
      <c r="Y316" s="19"/>
      <c r="Z316" s="19"/>
      <c r="AA316" s="19"/>
      <c r="AB316" s="22"/>
      <c r="AC316" s="22"/>
      <c r="AD316" s="22"/>
      <c r="AE316" s="22"/>
      <c r="AF316" s="22"/>
      <c r="AG316" s="22"/>
      <c r="AH316" s="22"/>
      <c r="AI316" s="22"/>
      <c r="AJ316" s="22"/>
      <c r="AK316" s="22"/>
    </row>
    <row r="317" spans="1:37" s="13" customFormat="1" ht="17.100000000000001" customHeight="1">
      <c r="A317" s="94"/>
      <c r="B317" s="34" t="s">
        <v>68</v>
      </c>
      <c r="C317" s="82"/>
      <c r="D317" s="60"/>
      <c r="E317" s="109" t="s">
        <v>36</v>
      </c>
      <c r="F317" s="11"/>
      <c r="G317" s="5">
        <v>2017</v>
      </c>
      <c r="H317" s="37">
        <f t="shared" si="64"/>
        <v>10</v>
      </c>
      <c r="I317" s="37"/>
      <c r="J317" s="37"/>
      <c r="K317" s="37">
        <v>10</v>
      </c>
      <c r="L317" s="37"/>
      <c r="M317" s="19"/>
      <c r="N317" s="19"/>
      <c r="O317" s="19"/>
      <c r="P317" s="19"/>
      <c r="Q317" s="19"/>
      <c r="R317" s="19"/>
      <c r="S317" s="19"/>
      <c r="T317" s="19"/>
      <c r="U317" s="19"/>
      <c r="V317" s="19"/>
      <c r="W317" s="19"/>
      <c r="X317" s="19"/>
      <c r="Y317" s="19"/>
      <c r="Z317" s="19"/>
      <c r="AA317" s="19"/>
      <c r="AB317" s="22"/>
      <c r="AC317" s="22"/>
      <c r="AD317" s="22"/>
      <c r="AE317" s="22"/>
      <c r="AF317" s="22"/>
      <c r="AG317" s="22"/>
      <c r="AH317" s="22"/>
      <c r="AI317" s="22"/>
      <c r="AJ317" s="22"/>
      <c r="AK317" s="22"/>
    </row>
    <row r="318" spans="1:37" s="13" customFormat="1" ht="17.100000000000001" customHeight="1">
      <c r="A318" s="94"/>
      <c r="B318" s="36" t="s">
        <v>69</v>
      </c>
      <c r="C318" s="82"/>
      <c r="D318" s="60"/>
      <c r="E318" s="110"/>
      <c r="F318" s="11"/>
      <c r="G318" s="5">
        <v>2017</v>
      </c>
      <c r="H318" s="37">
        <f t="shared" si="64"/>
        <v>10</v>
      </c>
      <c r="I318" s="37"/>
      <c r="J318" s="37"/>
      <c r="K318" s="37">
        <v>10</v>
      </c>
      <c r="L318" s="37"/>
      <c r="M318" s="19"/>
      <c r="N318" s="19"/>
      <c r="O318" s="19"/>
      <c r="P318" s="19"/>
      <c r="Q318" s="19"/>
      <c r="R318" s="19"/>
      <c r="S318" s="19"/>
      <c r="T318" s="19"/>
      <c r="U318" s="19"/>
      <c r="V318" s="19"/>
      <c r="W318" s="19"/>
      <c r="X318" s="19"/>
      <c r="Y318" s="19"/>
      <c r="Z318" s="19"/>
      <c r="AA318" s="19"/>
      <c r="AB318" s="22"/>
      <c r="AC318" s="22"/>
      <c r="AD318" s="22"/>
      <c r="AE318" s="22"/>
      <c r="AF318" s="22"/>
      <c r="AG318" s="22"/>
      <c r="AH318" s="22"/>
      <c r="AI318" s="22"/>
      <c r="AJ318" s="22"/>
      <c r="AK318" s="22"/>
    </row>
    <row r="319" spans="1:37" s="13" customFormat="1" ht="17.100000000000001" customHeight="1">
      <c r="A319" s="94"/>
      <c r="B319" s="34" t="s">
        <v>68</v>
      </c>
      <c r="C319" s="82"/>
      <c r="D319" s="60"/>
      <c r="E319" s="110"/>
      <c r="F319" s="11"/>
      <c r="G319" s="5">
        <v>2018</v>
      </c>
      <c r="H319" s="37">
        <f t="shared" si="64"/>
        <v>10</v>
      </c>
      <c r="I319" s="37"/>
      <c r="J319" s="37"/>
      <c r="K319" s="37">
        <v>10</v>
      </c>
      <c r="L319" s="37"/>
      <c r="M319" s="19"/>
      <c r="N319" s="19"/>
      <c r="O319" s="19"/>
      <c r="P319" s="19"/>
      <c r="Q319" s="19"/>
      <c r="R319" s="19"/>
      <c r="S319" s="19"/>
      <c r="T319" s="19"/>
      <c r="U319" s="19"/>
      <c r="V319" s="19"/>
      <c r="W319" s="19"/>
      <c r="X319" s="19"/>
      <c r="Y319" s="19"/>
      <c r="Z319" s="19"/>
      <c r="AA319" s="19"/>
      <c r="AB319" s="22"/>
      <c r="AC319" s="22"/>
      <c r="AD319" s="22"/>
      <c r="AE319" s="22"/>
      <c r="AF319" s="22"/>
      <c r="AG319" s="22"/>
      <c r="AH319" s="22"/>
      <c r="AI319" s="22"/>
      <c r="AJ319" s="22"/>
      <c r="AK319" s="22"/>
    </row>
    <row r="320" spans="1:37" s="13" customFormat="1" ht="17.100000000000001" customHeight="1">
      <c r="A320" s="94"/>
      <c r="B320" s="35" t="s">
        <v>69</v>
      </c>
      <c r="C320" s="82"/>
      <c r="D320" s="60"/>
      <c r="E320" s="110"/>
      <c r="F320" s="11"/>
      <c r="G320" s="5">
        <v>2018</v>
      </c>
      <c r="H320" s="37">
        <f t="shared" si="64"/>
        <v>10</v>
      </c>
      <c r="I320" s="37"/>
      <c r="J320" s="37"/>
      <c r="K320" s="37">
        <v>10</v>
      </c>
      <c r="L320" s="37"/>
      <c r="M320" s="19"/>
      <c r="N320" s="19"/>
      <c r="O320" s="19"/>
      <c r="P320" s="19"/>
      <c r="Q320" s="19"/>
      <c r="R320" s="19"/>
      <c r="S320" s="19"/>
      <c r="T320" s="19"/>
      <c r="U320" s="19"/>
      <c r="V320" s="19"/>
      <c r="W320" s="19"/>
      <c r="X320" s="19"/>
      <c r="Y320" s="19"/>
      <c r="Z320" s="19"/>
      <c r="AA320" s="19"/>
      <c r="AB320" s="22"/>
      <c r="AC320" s="22"/>
      <c r="AD320" s="22"/>
      <c r="AE320" s="22"/>
      <c r="AF320" s="22"/>
      <c r="AG320" s="22"/>
      <c r="AH320" s="22"/>
      <c r="AI320" s="22"/>
      <c r="AJ320" s="22"/>
      <c r="AK320" s="22"/>
    </row>
    <row r="321" spans="1:37" s="13" customFormat="1" ht="17.100000000000001" customHeight="1">
      <c r="A321" s="94"/>
      <c r="B321" s="34" t="s">
        <v>68</v>
      </c>
      <c r="C321" s="82"/>
      <c r="D321" s="60"/>
      <c r="E321" s="110"/>
      <c r="F321" s="11"/>
      <c r="G321" s="5">
        <v>2019</v>
      </c>
      <c r="H321" s="37">
        <f t="shared" si="64"/>
        <v>10</v>
      </c>
      <c r="I321" s="37"/>
      <c r="J321" s="37"/>
      <c r="K321" s="37">
        <v>10</v>
      </c>
      <c r="L321" s="37"/>
      <c r="M321" s="19"/>
      <c r="N321" s="19"/>
      <c r="O321" s="19"/>
      <c r="P321" s="19"/>
      <c r="Q321" s="19"/>
      <c r="R321" s="19"/>
      <c r="S321" s="19"/>
      <c r="T321" s="19"/>
      <c r="U321" s="19"/>
      <c r="V321" s="19"/>
      <c r="W321" s="19"/>
      <c r="X321" s="19"/>
      <c r="Y321" s="19"/>
      <c r="Z321" s="19"/>
      <c r="AA321" s="19"/>
      <c r="AB321" s="22"/>
      <c r="AC321" s="22"/>
      <c r="AD321" s="22"/>
      <c r="AE321" s="22"/>
      <c r="AF321" s="22"/>
      <c r="AG321" s="22"/>
      <c r="AH321" s="22"/>
      <c r="AI321" s="22"/>
      <c r="AJ321" s="22"/>
      <c r="AK321" s="22"/>
    </row>
    <row r="322" spans="1:37" s="13" customFormat="1" ht="17.100000000000001" customHeight="1">
      <c r="A322" s="94"/>
      <c r="B322" s="36" t="s">
        <v>69</v>
      </c>
      <c r="C322" s="82"/>
      <c r="D322" s="60"/>
      <c r="E322" s="110"/>
      <c r="F322" s="11"/>
      <c r="G322" s="5">
        <v>2019</v>
      </c>
      <c r="H322" s="37">
        <f t="shared" si="64"/>
        <v>10</v>
      </c>
      <c r="I322" s="37"/>
      <c r="J322" s="37"/>
      <c r="K322" s="37">
        <v>10</v>
      </c>
      <c r="L322" s="37"/>
      <c r="M322" s="19"/>
      <c r="N322" s="19"/>
      <c r="O322" s="19"/>
      <c r="P322" s="19"/>
      <c r="Q322" s="19"/>
      <c r="R322" s="19"/>
      <c r="S322" s="19"/>
      <c r="T322" s="19"/>
      <c r="U322" s="19"/>
      <c r="V322" s="19"/>
      <c r="W322" s="19"/>
      <c r="X322" s="19"/>
      <c r="Y322" s="19"/>
      <c r="Z322" s="19"/>
      <c r="AA322" s="19"/>
      <c r="AB322" s="22"/>
      <c r="AC322" s="22"/>
      <c r="AD322" s="22"/>
      <c r="AE322" s="22"/>
      <c r="AF322" s="22"/>
      <c r="AG322" s="22"/>
      <c r="AH322" s="22"/>
      <c r="AI322" s="22"/>
      <c r="AJ322" s="22"/>
      <c r="AK322" s="22"/>
    </row>
    <row r="323" spans="1:37" s="13" customFormat="1" ht="17.100000000000001" customHeight="1">
      <c r="A323" s="94"/>
      <c r="B323" s="34" t="s">
        <v>68</v>
      </c>
      <c r="C323" s="82"/>
      <c r="D323" s="60"/>
      <c r="E323" s="110"/>
      <c r="F323" s="11"/>
      <c r="G323" s="5">
        <v>2020</v>
      </c>
      <c r="H323" s="37">
        <f t="shared" si="64"/>
        <v>10</v>
      </c>
      <c r="I323" s="37"/>
      <c r="J323" s="37"/>
      <c r="K323" s="37">
        <v>10</v>
      </c>
      <c r="L323" s="37"/>
      <c r="M323" s="19"/>
      <c r="N323" s="19"/>
      <c r="O323" s="19"/>
      <c r="P323" s="19"/>
      <c r="Q323" s="19"/>
      <c r="R323" s="19"/>
      <c r="S323" s="19"/>
      <c r="T323" s="19"/>
      <c r="U323" s="19"/>
      <c r="V323" s="19"/>
      <c r="W323" s="19"/>
      <c r="X323" s="19"/>
      <c r="Y323" s="19"/>
      <c r="Z323" s="19"/>
      <c r="AA323" s="19"/>
      <c r="AB323" s="22"/>
      <c r="AC323" s="22"/>
      <c r="AD323" s="22"/>
      <c r="AE323" s="22"/>
      <c r="AF323" s="22"/>
      <c r="AG323" s="22"/>
      <c r="AH323" s="22"/>
      <c r="AI323" s="22"/>
      <c r="AJ323" s="22"/>
      <c r="AK323" s="22"/>
    </row>
    <row r="324" spans="1:37" s="13" customFormat="1" ht="17.100000000000001" customHeight="1">
      <c r="A324" s="94"/>
      <c r="B324" s="36" t="s">
        <v>69</v>
      </c>
      <c r="C324" s="83"/>
      <c r="D324" s="61"/>
      <c r="E324" s="111"/>
      <c r="F324" s="11"/>
      <c r="G324" s="5">
        <v>2020</v>
      </c>
      <c r="H324" s="37">
        <f t="shared" si="64"/>
        <v>10</v>
      </c>
      <c r="I324" s="37"/>
      <c r="J324" s="37"/>
      <c r="K324" s="37">
        <v>10</v>
      </c>
      <c r="L324" s="37"/>
      <c r="M324" s="19"/>
      <c r="N324" s="19"/>
      <c r="O324" s="19"/>
      <c r="P324" s="19"/>
      <c r="Q324" s="19"/>
      <c r="R324" s="19"/>
      <c r="S324" s="19"/>
      <c r="T324" s="19"/>
      <c r="U324" s="19"/>
      <c r="V324" s="19"/>
      <c r="W324" s="19"/>
      <c r="X324" s="19"/>
      <c r="Y324" s="19"/>
      <c r="Z324" s="19"/>
      <c r="AA324" s="19"/>
      <c r="AB324" s="22"/>
      <c r="AC324" s="22"/>
      <c r="AD324" s="22"/>
      <c r="AE324" s="22"/>
      <c r="AF324" s="22"/>
      <c r="AG324" s="22"/>
      <c r="AH324" s="22"/>
      <c r="AI324" s="22"/>
      <c r="AJ324" s="22"/>
      <c r="AK324" s="22"/>
    </row>
    <row r="325" spans="1:37" s="13" customFormat="1" ht="17.100000000000001" customHeight="1">
      <c r="A325" s="14"/>
      <c r="B325" s="65" t="s">
        <v>113</v>
      </c>
      <c r="C325" s="66"/>
      <c r="D325" s="67"/>
      <c r="E325" s="2"/>
      <c r="F325" s="20"/>
      <c r="G325" s="31">
        <v>2014</v>
      </c>
      <c r="H325" s="40">
        <f>H296+H303+H311+H312</f>
        <v>80</v>
      </c>
      <c r="I325" s="40">
        <f t="shared" ref="I325:L325" si="65">I296+I303+I311+I312</f>
        <v>0</v>
      </c>
      <c r="J325" s="40">
        <f t="shared" si="65"/>
        <v>0</v>
      </c>
      <c r="K325" s="40">
        <f t="shared" si="65"/>
        <v>80</v>
      </c>
      <c r="L325" s="40">
        <f t="shared" si="65"/>
        <v>0</v>
      </c>
      <c r="M325" s="19"/>
      <c r="N325" s="19"/>
      <c r="O325" s="19"/>
      <c r="P325" s="19"/>
      <c r="Q325" s="19"/>
      <c r="R325" s="19"/>
      <c r="S325" s="19"/>
      <c r="T325" s="19"/>
      <c r="U325" s="19"/>
      <c r="V325" s="19"/>
      <c r="W325" s="19"/>
      <c r="X325" s="19"/>
      <c r="Y325" s="19"/>
      <c r="Z325" s="19"/>
      <c r="AA325" s="19"/>
      <c r="AB325" s="22"/>
      <c r="AC325" s="22"/>
      <c r="AD325" s="22"/>
      <c r="AE325" s="22"/>
      <c r="AF325" s="22"/>
      <c r="AG325" s="22"/>
      <c r="AH325" s="22"/>
      <c r="AI325" s="22"/>
      <c r="AJ325" s="22"/>
      <c r="AK325" s="22"/>
    </row>
    <row r="326" spans="1:37" s="13" customFormat="1" ht="17.100000000000001" customHeight="1">
      <c r="A326" s="14"/>
      <c r="B326" s="2"/>
      <c r="C326" s="2"/>
      <c r="D326" s="2"/>
      <c r="E326" s="2"/>
      <c r="F326" s="20"/>
      <c r="G326" s="31">
        <v>2015</v>
      </c>
      <c r="H326" s="40">
        <f>H297+H304+H313+H314</f>
        <v>400</v>
      </c>
      <c r="I326" s="40">
        <f t="shared" ref="I326:L326" si="66">I297+I304+I313+I314</f>
        <v>0</v>
      </c>
      <c r="J326" s="40">
        <f t="shared" si="66"/>
        <v>0</v>
      </c>
      <c r="K326" s="40">
        <f t="shared" si="66"/>
        <v>400</v>
      </c>
      <c r="L326" s="40">
        <f t="shared" si="66"/>
        <v>0</v>
      </c>
      <c r="M326" s="19"/>
      <c r="N326" s="19"/>
      <c r="O326" s="19"/>
      <c r="P326" s="19"/>
      <c r="Q326" s="19"/>
      <c r="R326" s="19"/>
      <c r="S326" s="19"/>
      <c r="T326" s="19"/>
      <c r="U326" s="19"/>
      <c r="V326" s="19"/>
      <c r="W326" s="19"/>
      <c r="X326" s="19"/>
      <c r="Y326" s="19"/>
      <c r="Z326" s="19"/>
      <c r="AA326" s="19"/>
      <c r="AB326" s="22"/>
      <c r="AC326" s="22"/>
      <c r="AD326" s="22"/>
      <c r="AE326" s="22"/>
      <c r="AF326" s="22"/>
      <c r="AG326" s="22"/>
      <c r="AH326" s="22"/>
      <c r="AI326" s="22"/>
      <c r="AJ326" s="22"/>
      <c r="AK326" s="22"/>
    </row>
    <row r="327" spans="1:37" s="13" customFormat="1" ht="17.100000000000001" customHeight="1">
      <c r="A327" s="14"/>
      <c r="B327" s="2"/>
      <c r="C327" s="2"/>
      <c r="D327" s="2"/>
      <c r="E327" s="2"/>
      <c r="F327" s="20"/>
      <c r="G327" s="31">
        <v>2016</v>
      </c>
      <c r="H327" s="40">
        <f>H298+H305+H315+H316</f>
        <v>400</v>
      </c>
      <c r="I327" s="40">
        <f t="shared" ref="I327:L327" si="67">I298+I305+I315+I316</f>
        <v>0</v>
      </c>
      <c r="J327" s="40">
        <f t="shared" si="67"/>
        <v>0</v>
      </c>
      <c r="K327" s="40">
        <f t="shared" si="67"/>
        <v>400</v>
      </c>
      <c r="L327" s="40">
        <f t="shared" si="67"/>
        <v>0</v>
      </c>
      <c r="M327" s="19"/>
      <c r="N327" s="19"/>
      <c r="O327" s="19"/>
      <c r="P327" s="19"/>
      <c r="Q327" s="19"/>
      <c r="R327" s="19"/>
      <c r="S327" s="19"/>
      <c r="T327" s="19"/>
      <c r="U327" s="19"/>
      <c r="V327" s="19"/>
      <c r="W327" s="19"/>
      <c r="X327" s="19"/>
      <c r="Y327" s="19"/>
      <c r="Z327" s="19"/>
      <c r="AA327" s="19"/>
      <c r="AB327" s="22"/>
      <c r="AC327" s="22"/>
      <c r="AD327" s="22"/>
      <c r="AE327" s="22"/>
      <c r="AF327" s="22"/>
      <c r="AG327" s="22"/>
      <c r="AH327" s="22"/>
      <c r="AI327" s="22"/>
      <c r="AJ327" s="22"/>
      <c r="AK327" s="22"/>
    </row>
    <row r="328" spans="1:37" s="13" customFormat="1" ht="17.100000000000001" customHeight="1">
      <c r="A328" s="14"/>
      <c r="B328" s="2"/>
      <c r="C328" s="2"/>
      <c r="D328" s="2"/>
      <c r="E328" s="2"/>
      <c r="F328" s="20"/>
      <c r="G328" s="31">
        <v>2017</v>
      </c>
      <c r="H328" s="40">
        <f>H299+H306+H317+H318</f>
        <v>400</v>
      </c>
      <c r="I328" s="40">
        <f t="shared" ref="I328:L328" si="68">I299+I306+I317+I318</f>
        <v>0</v>
      </c>
      <c r="J328" s="40">
        <f t="shared" si="68"/>
        <v>0</v>
      </c>
      <c r="K328" s="40">
        <f t="shared" si="68"/>
        <v>400</v>
      </c>
      <c r="L328" s="40">
        <f t="shared" si="68"/>
        <v>0</v>
      </c>
      <c r="M328" s="19"/>
      <c r="N328" s="19"/>
      <c r="O328" s="19"/>
      <c r="P328" s="19"/>
      <c r="Q328" s="19"/>
      <c r="R328" s="19"/>
      <c r="S328" s="19"/>
      <c r="T328" s="19"/>
      <c r="U328" s="19"/>
      <c r="V328" s="19"/>
      <c r="W328" s="19"/>
      <c r="X328" s="19"/>
      <c r="Y328" s="19"/>
      <c r="Z328" s="19"/>
      <c r="AA328" s="19"/>
      <c r="AB328" s="22"/>
      <c r="AC328" s="22"/>
      <c r="AD328" s="22"/>
      <c r="AE328" s="22"/>
      <c r="AF328" s="22"/>
      <c r="AG328" s="22"/>
      <c r="AH328" s="22"/>
      <c r="AI328" s="22"/>
      <c r="AJ328" s="22"/>
      <c r="AK328" s="22"/>
    </row>
    <row r="329" spans="1:37" s="13" customFormat="1" ht="17.100000000000001" customHeight="1">
      <c r="A329" s="14"/>
      <c r="B329" s="2"/>
      <c r="C329" s="2"/>
      <c r="D329" s="2"/>
      <c r="E329" s="2"/>
      <c r="F329" s="20"/>
      <c r="G329" s="31">
        <v>2018</v>
      </c>
      <c r="H329" s="40">
        <f>H300+H307+H319+H320</f>
        <v>400</v>
      </c>
      <c r="I329" s="40">
        <f t="shared" ref="I329:L329" si="69">I300+I307+I319+I320</f>
        <v>0</v>
      </c>
      <c r="J329" s="40">
        <f t="shared" si="69"/>
        <v>0</v>
      </c>
      <c r="K329" s="40">
        <f t="shared" si="69"/>
        <v>400</v>
      </c>
      <c r="L329" s="40">
        <f t="shared" si="69"/>
        <v>0</v>
      </c>
      <c r="M329" s="19"/>
      <c r="N329" s="19"/>
      <c r="O329" s="19"/>
      <c r="P329" s="19"/>
      <c r="Q329" s="19"/>
      <c r="R329" s="19"/>
      <c r="S329" s="19"/>
      <c r="T329" s="19"/>
      <c r="U329" s="19"/>
      <c r="V329" s="19"/>
      <c r="W329" s="19"/>
      <c r="X329" s="19"/>
      <c r="Y329" s="19"/>
      <c r="Z329" s="19"/>
      <c r="AA329" s="19"/>
      <c r="AB329" s="22"/>
      <c r="AC329" s="22"/>
      <c r="AD329" s="22"/>
      <c r="AE329" s="22"/>
      <c r="AF329" s="22"/>
      <c r="AG329" s="22"/>
      <c r="AH329" s="22"/>
      <c r="AI329" s="22"/>
      <c r="AJ329" s="22"/>
      <c r="AK329" s="22"/>
    </row>
    <row r="330" spans="1:37" s="13" customFormat="1" ht="17.100000000000001" customHeight="1">
      <c r="A330" s="14"/>
      <c r="B330" s="2"/>
      <c r="C330" s="2"/>
      <c r="D330" s="2"/>
      <c r="E330" s="2"/>
      <c r="F330" s="20"/>
      <c r="G330" s="31">
        <v>2019</v>
      </c>
      <c r="H330" s="40">
        <f>H301+H308+H321+H322</f>
        <v>400</v>
      </c>
      <c r="I330" s="40">
        <f t="shared" ref="I330:L330" si="70">I301+I308+I321+I322</f>
        <v>0</v>
      </c>
      <c r="J330" s="40">
        <f t="shared" si="70"/>
        <v>0</v>
      </c>
      <c r="K330" s="40">
        <f t="shared" si="70"/>
        <v>400</v>
      </c>
      <c r="L330" s="40">
        <f t="shared" si="70"/>
        <v>0</v>
      </c>
      <c r="M330" s="19"/>
      <c r="N330" s="19"/>
      <c r="O330" s="19"/>
      <c r="P330" s="19"/>
      <c r="Q330" s="19"/>
      <c r="R330" s="19"/>
      <c r="S330" s="19"/>
      <c r="T330" s="19"/>
      <c r="U330" s="19"/>
      <c r="V330" s="19"/>
      <c r="W330" s="19"/>
      <c r="X330" s="19"/>
      <c r="Y330" s="19"/>
      <c r="Z330" s="19"/>
      <c r="AA330" s="19"/>
      <c r="AB330" s="22"/>
      <c r="AC330" s="22"/>
      <c r="AD330" s="22"/>
      <c r="AE330" s="22"/>
      <c r="AF330" s="22"/>
      <c r="AG330" s="22"/>
      <c r="AH330" s="22"/>
      <c r="AI330" s="22"/>
      <c r="AJ330" s="22"/>
      <c r="AK330" s="22"/>
    </row>
    <row r="331" spans="1:37" s="13" customFormat="1" ht="17.100000000000001" customHeight="1">
      <c r="A331" s="14"/>
      <c r="B331" s="2"/>
      <c r="C331" s="2"/>
      <c r="D331" s="2"/>
      <c r="E331" s="2"/>
      <c r="F331" s="20"/>
      <c r="G331" s="31">
        <v>2020</v>
      </c>
      <c r="H331" s="40">
        <f>H302+H309+H323+H324</f>
        <v>400</v>
      </c>
      <c r="I331" s="40">
        <f t="shared" ref="I331:L331" si="71">I302+I309+I323+I324</f>
        <v>0</v>
      </c>
      <c r="J331" s="40">
        <f t="shared" si="71"/>
        <v>0</v>
      </c>
      <c r="K331" s="40">
        <f t="shared" si="71"/>
        <v>400</v>
      </c>
      <c r="L331" s="40">
        <f t="shared" si="71"/>
        <v>0</v>
      </c>
      <c r="M331" s="19"/>
      <c r="N331" s="19"/>
      <c r="O331" s="19"/>
      <c r="P331" s="19"/>
      <c r="Q331" s="19"/>
      <c r="R331" s="19"/>
      <c r="S331" s="19"/>
      <c r="T331" s="19"/>
      <c r="U331" s="19"/>
      <c r="V331" s="19"/>
      <c r="W331" s="19"/>
      <c r="X331" s="19"/>
      <c r="Y331" s="19"/>
      <c r="Z331" s="19"/>
      <c r="AA331" s="19"/>
      <c r="AB331" s="22"/>
      <c r="AC331" s="22"/>
      <c r="AD331" s="22"/>
      <c r="AE331" s="22"/>
      <c r="AF331" s="22"/>
      <c r="AG331" s="22"/>
      <c r="AH331" s="22"/>
      <c r="AI331" s="22"/>
      <c r="AJ331" s="22"/>
      <c r="AK331" s="22"/>
    </row>
    <row r="332" spans="1:37" s="13" customFormat="1" ht="13.5" customHeight="1">
      <c r="A332" s="54" t="s">
        <v>169</v>
      </c>
      <c r="B332" s="55"/>
      <c r="C332" s="55"/>
      <c r="D332" s="55"/>
      <c r="E332" s="55"/>
      <c r="F332" s="55"/>
      <c r="G332" s="55"/>
      <c r="H332" s="55"/>
      <c r="I332" s="55"/>
      <c r="J332" s="55"/>
      <c r="K332" s="55"/>
      <c r="L332" s="56"/>
      <c r="M332" s="19"/>
      <c r="N332" s="19"/>
      <c r="O332" s="19"/>
      <c r="P332" s="19"/>
      <c r="Q332" s="19"/>
      <c r="R332" s="19"/>
      <c r="S332" s="19"/>
      <c r="T332" s="19"/>
      <c r="U332" s="19"/>
      <c r="V332" s="19"/>
      <c r="W332" s="19"/>
      <c r="X332" s="19"/>
      <c r="Y332" s="19"/>
      <c r="Z332" s="19"/>
      <c r="AA332" s="19"/>
      <c r="AB332" s="22"/>
      <c r="AC332" s="22"/>
      <c r="AD332" s="22"/>
      <c r="AE332" s="22"/>
      <c r="AF332" s="22"/>
      <c r="AG332" s="22"/>
      <c r="AH332" s="22"/>
      <c r="AI332" s="22"/>
      <c r="AJ332" s="22"/>
      <c r="AK332" s="22"/>
    </row>
    <row r="333" spans="1:37" s="13" customFormat="1">
      <c r="A333" s="69">
        <v>1</v>
      </c>
      <c r="B333" s="57" t="s">
        <v>170</v>
      </c>
      <c r="C333" s="57" t="s">
        <v>70</v>
      </c>
      <c r="D333" s="57" t="s">
        <v>71</v>
      </c>
      <c r="E333" s="130" t="s">
        <v>31</v>
      </c>
      <c r="F333" s="20"/>
      <c r="G333" s="5">
        <v>2014</v>
      </c>
      <c r="H333" s="37">
        <f t="shared" ref="H333:H353" si="72">I333+J333+K333+L333</f>
        <v>12</v>
      </c>
      <c r="I333" s="37"/>
      <c r="J333" s="37"/>
      <c r="K333" s="37">
        <v>12</v>
      </c>
      <c r="L333" s="37"/>
      <c r="M333" s="19"/>
      <c r="N333" s="19"/>
      <c r="O333" s="19"/>
      <c r="P333" s="19"/>
      <c r="Q333" s="19"/>
      <c r="R333" s="19"/>
      <c r="S333" s="19"/>
      <c r="T333" s="19"/>
      <c r="U333" s="19"/>
      <c r="V333" s="19"/>
      <c r="W333" s="19"/>
      <c r="X333" s="19"/>
      <c r="Y333" s="19"/>
      <c r="Z333" s="19"/>
      <c r="AA333" s="19"/>
      <c r="AB333" s="22"/>
      <c r="AC333" s="22"/>
      <c r="AD333" s="22"/>
      <c r="AE333" s="22"/>
      <c r="AF333" s="22"/>
      <c r="AG333" s="22"/>
      <c r="AH333" s="22"/>
      <c r="AI333" s="22"/>
      <c r="AJ333" s="22"/>
      <c r="AK333" s="22"/>
    </row>
    <row r="334" spans="1:37" s="13" customFormat="1">
      <c r="A334" s="70"/>
      <c r="B334" s="57"/>
      <c r="C334" s="57"/>
      <c r="D334" s="57"/>
      <c r="E334" s="130"/>
      <c r="F334" s="20"/>
      <c r="G334" s="5">
        <v>2015</v>
      </c>
      <c r="H334" s="37">
        <f t="shared" si="72"/>
        <v>3</v>
      </c>
      <c r="I334" s="37"/>
      <c r="J334" s="37"/>
      <c r="K334" s="37">
        <v>3</v>
      </c>
      <c r="L334" s="37"/>
      <c r="M334" s="19"/>
      <c r="N334" s="19"/>
      <c r="O334" s="19"/>
      <c r="P334" s="19"/>
      <c r="Q334" s="19"/>
      <c r="R334" s="19"/>
      <c r="S334" s="19"/>
      <c r="T334" s="19"/>
      <c r="U334" s="19"/>
      <c r="V334" s="19"/>
      <c r="W334" s="19"/>
      <c r="X334" s="19"/>
      <c r="Y334" s="19"/>
      <c r="Z334" s="19"/>
      <c r="AA334" s="19"/>
      <c r="AB334" s="22"/>
      <c r="AC334" s="22"/>
      <c r="AD334" s="22"/>
      <c r="AE334" s="22"/>
      <c r="AF334" s="22"/>
      <c r="AG334" s="22"/>
      <c r="AH334" s="22"/>
      <c r="AI334" s="22"/>
      <c r="AJ334" s="22"/>
      <c r="AK334" s="22"/>
    </row>
    <row r="335" spans="1:37" s="13" customFormat="1">
      <c r="A335" s="70"/>
      <c r="B335" s="57"/>
      <c r="C335" s="57"/>
      <c r="D335" s="57"/>
      <c r="E335" s="130"/>
      <c r="F335" s="20"/>
      <c r="G335" s="5">
        <v>2016</v>
      </c>
      <c r="H335" s="37">
        <f t="shared" si="72"/>
        <v>3</v>
      </c>
      <c r="I335" s="37"/>
      <c r="J335" s="37"/>
      <c r="K335" s="37">
        <v>3</v>
      </c>
      <c r="L335" s="37"/>
      <c r="M335" s="19"/>
      <c r="N335" s="19"/>
      <c r="O335" s="19"/>
      <c r="P335" s="19"/>
      <c r="Q335" s="19"/>
      <c r="R335" s="19"/>
      <c r="S335" s="19"/>
      <c r="T335" s="19"/>
      <c r="U335" s="19"/>
      <c r="V335" s="19"/>
      <c r="W335" s="19"/>
      <c r="X335" s="19"/>
      <c r="Y335" s="19"/>
      <c r="Z335" s="19"/>
      <c r="AA335" s="19"/>
      <c r="AB335" s="22"/>
      <c r="AC335" s="22"/>
      <c r="AD335" s="22"/>
      <c r="AE335" s="22"/>
      <c r="AF335" s="22"/>
      <c r="AG335" s="22"/>
      <c r="AH335" s="22"/>
      <c r="AI335" s="22"/>
      <c r="AJ335" s="22"/>
      <c r="AK335" s="22"/>
    </row>
    <row r="336" spans="1:37" s="13" customFormat="1">
      <c r="A336" s="70"/>
      <c r="B336" s="57"/>
      <c r="C336" s="57"/>
      <c r="D336" s="57"/>
      <c r="E336" s="130"/>
      <c r="F336" s="20"/>
      <c r="G336" s="5">
        <v>2017</v>
      </c>
      <c r="H336" s="37">
        <f t="shared" si="72"/>
        <v>3</v>
      </c>
      <c r="I336" s="37"/>
      <c r="J336" s="37"/>
      <c r="K336" s="37">
        <v>3</v>
      </c>
      <c r="L336" s="37"/>
      <c r="M336" s="19"/>
      <c r="N336" s="19"/>
      <c r="O336" s="19"/>
      <c r="P336" s="19"/>
      <c r="Q336" s="19"/>
      <c r="R336" s="19"/>
      <c r="S336" s="19"/>
      <c r="T336" s="19"/>
      <c r="U336" s="19"/>
      <c r="V336" s="19"/>
      <c r="W336" s="19"/>
      <c r="X336" s="19"/>
      <c r="Y336" s="19"/>
      <c r="Z336" s="19"/>
      <c r="AA336" s="19"/>
      <c r="AB336" s="22"/>
      <c r="AC336" s="22"/>
      <c r="AD336" s="22"/>
      <c r="AE336" s="22"/>
      <c r="AF336" s="22"/>
      <c r="AG336" s="22"/>
      <c r="AH336" s="22"/>
      <c r="AI336" s="22"/>
      <c r="AJ336" s="22"/>
      <c r="AK336" s="22"/>
    </row>
    <row r="337" spans="1:37" s="13" customFormat="1">
      <c r="A337" s="70"/>
      <c r="B337" s="57"/>
      <c r="C337" s="57"/>
      <c r="D337" s="57"/>
      <c r="E337" s="130"/>
      <c r="F337" s="20"/>
      <c r="G337" s="5">
        <v>2018</v>
      </c>
      <c r="H337" s="37">
        <f t="shared" si="72"/>
        <v>3</v>
      </c>
      <c r="I337" s="37"/>
      <c r="J337" s="37"/>
      <c r="K337" s="37">
        <v>3</v>
      </c>
      <c r="L337" s="37"/>
      <c r="M337" s="19"/>
      <c r="N337" s="19"/>
      <c r="O337" s="19"/>
      <c r="P337" s="19"/>
      <c r="Q337" s="19"/>
      <c r="R337" s="19"/>
      <c r="S337" s="19"/>
      <c r="T337" s="19"/>
      <c r="U337" s="19"/>
      <c r="V337" s="19"/>
      <c r="W337" s="19"/>
      <c r="X337" s="19"/>
      <c r="Y337" s="19"/>
      <c r="Z337" s="19"/>
      <c r="AA337" s="19"/>
      <c r="AB337" s="22"/>
      <c r="AC337" s="22"/>
      <c r="AD337" s="22"/>
      <c r="AE337" s="22"/>
      <c r="AF337" s="22"/>
      <c r="AG337" s="22"/>
      <c r="AH337" s="22"/>
      <c r="AI337" s="22"/>
      <c r="AJ337" s="22"/>
      <c r="AK337" s="22"/>
    </row>
    <row r="338" spans="1:37" s="13" customFormat="1">
      <c r="A338" s="70"/>
      <c r="B338" s="57"/>
      <c r="C338" s="57"/>
      <c r="D338" s="57"/>
      <c r="E338" s="130"/>
      <c r="F338" s="20"/>
      <c r="G338" s="5">
        <v>2019</v>
      </c>
      <c r="H338" s="37">
        <f t="shared" si="72"/>
        <v>3</v>
      </c>
      <c r="I338" s="37"/>
      <c r="J338" s="37"/>
      <c r="K338" s="37">
        <v>3</v>
      </c>
      <c r="L338" s="37"/>
      <c r="M338" s="19"/>
      <c r="N338" s="19"/>
      <c r="O338" s="19"/>
      <c r="P338" s="19"/>
      <c r="Q338" s="19"/>
      <c r="R338" s="19"/>
      <c r="S338" s="19"/>
      <c r="T338" s="19"/>
      <c r="U338" s="19"/>
      <c r="V338" s="19"/>
      <c r="W338" s="19"/>
      <c r="X338" s="19"/>
      <c r="Y338" s="19"/>
      <c r="Z338" s="19"/>
      <c r="AA338" s="19"/>
      <c r="AB338" s="22"/>
      <c r="AC338" s="22"/>
      <c r="AD338" s="22"/>
      <c r="AE338" s="22"/>
      <c r="AF338" s="22"/>
      <c r="AG338" s="22"/>
      <c r="AH338" s="22"/>
      <c r="AI338" s="22"/>
      <c r="AJ338" s="22"/>
      <c r="AK338" s="22"/>
    </row>
    <row r="339" spans="1:37" s="13" customFormat="1">
      <c r="A339" s="71"/>
      <c r="B339" s="57"/>
      <c r="C339" s="57"/>
      <c r="D339" s="57"/>
      <c r="E339" s="130"/>
      <c r="F339" s="20"/>
      <c r="G339" s="5">
        <v>2020</v>
      </c>
      <c r="H339" s="37">
        <f t="shared" si="72"/>
        <v>3</v>
      </c>
      <c r="I339" s="37"/>
      <c r="J339" s="37"/>
      <c r="K339" s="37">
        <v>3</v>
      </c>
      <c r="L339" s="37"/>
      <c r="M339" s="19"/>
      <c r="N339" s="19"/>
      <c r="O339" s="19"/>
      <c r="P339" s="19"/>
      <c r="Q339" s="19"/>
      <c r="R339" s="19"/>
      <c r="S339" s="19"/>
      <c r="T339" s="19"/>
      <c r="U339" s="19"/>
      <c r="V339" s="19"/>
      <c r="W339" s="19"/>
      <c r="X339" s="19"/>
      <c r="Y339" s="19"/>
      <c r="Z339" s="19"/>
      <c r="AA339" s="19"/>
      <c r="AB339" s="22"/>
      <c r="AC339" s="22"/>
      <c r="AD339" s="22"/>
      <c r="AE339" s="22"/>
      <c r="AF339" s="22"/>
      <c r="AG339" s="22"/>
      <c r="AH339" s="22"/>
      <c r="AI339" s="22"/>
      <c r="AJ339" s="22"/>
      <c r="AK339" s="22"/>
    </row>
    <row r="340" spans="1:37" s="13" customFormat="1">
      <c r="A340" s="69">
        <v>2</v>
      </c>
      <c r="B340" s="57" t="s">
        <v>171</v>
      </c>
      <c r="C340" s="57" t="s">
        <v>72</v>
      </c>
      <c r="D340" s="57" t="s">
        <v>71</v>
      </c>
      <c r="E340" s="130" t="s">
        <v>31</v>
      </c>
      <c r="F340" s="20"/>
      <c r="G340" s="5">
        <v>2014</v>
      </c>
      <c r="H340" s="37">
        <f t="shared" si="72"/>
        <v>4</v>
      </c>
      <c r="I340" s="37"/>
      <c r="J340" s="37"/>
      <c r="K340" s="37">
        <v>4</v>
      </c>
      <c r="L340" s="37"/>
      <c r="M340" s="19"/>
      <c r="N340" s="19"/>
      <c r="O340" s="19"/>
      <c r="P340" s="19"/>
      <c r="Q340" s="19"/>
      <c r="R340" s="19"/>
      <c r="S340" s="19"/>
      <c r="T340" s="19"/>
      <c r="U340" s="19"/>
      <c r="V340" s="19"/>
      <c r="W340" s="19"/>
      <c r="X340" s="19"/>
      <c r="Y340" s="19"/>
      <c r="Z340" s="19"/>
      <c r="AA340" s="19"/>
      <c r="AB340" s="22"/>
      <c r="AC340" s="22"/>
      <c r="AD340" s="22"/>
      <c r="AE340" s="22"/>
      <c r="AF340" s="22"/>
      <c r="AG340" s="22"/>
      <c r="AH340" s="22"/>
      <c r="AI340" s="22"/>
      <c r="AJ340" s="22"/>
      <c r="AK340" s="22"/>
    </row>
    <row r="341" spans="1:37" s="13" customFormat="1">
      <c r="A341" s="70"/>
      <c r="B341" s="57"/>
      <c r="C341" s="57"/>
      <c r="D341" s="57"/>
      <c r="E341" s="130"/>
      <c r="F341" s="20"/>
      <c r="G341" s="5">
        <v>2015</v>
      </c>
      <c r="H341" s="37">
        <f t="shared" si="72"/>
        <v>4</v>
      </c>
      <c r="I341" s="37"/>
      <c r="J341" s="37"/>
      <c r="K341" s="37">
        <v>4</v>
      </c>
      <c r="L341" s="37"/>
      <c r="M341" s="19"/>
      <c r="N341" s="19"/>
      <c r="O341" s="19"/>
      <c r="P341" s="19"/>
      <c r="Q341" s="19"/>
      <c r="R341" s="19"/>
      <c r="S341" s="19"/>
      <c r="T341" s="19"/>
      <c r="U341" s="19"/>
      <c r="V341" s="19"/>
      <c r="W341" s="19"/>
      <c r="X341" s="19"/>
      <c r="Y341" s="19"/>
      <c r="Z341" s="19"/>
      <c r="AA341" s="19"/>
      <c r="AB341" s="22"/>
      <c r="AC341" s="22"/>
      <c r="AD341" s="22"/>
      <c r="AE341" s="22"/>
      <c r="AF341" s="22"/>
      <c r="AG341" s="22"/>
      <c r="AH341" s="22"/>
      <c r="AI341" s="22"/>
      <c r="AJ341" s="22"/>
      <c r="AK341" s="22"/>
    </row>
    <row r="342" spans="1:37" s="13" customFormat="1">
      <c r="A342" s="70"/>
      <c r="B342" s="57"/>
      <c r="C342" s="57"/>
      <c r="D342" s="57"/>
      <c r="E342" s="130"/>
      <c r="F342" s="20"/>
      <c r="G342" s="5">
        <v>2016</v>
      </c>
      <c r="H342" s="37">
        <f t="shared" si="72"/>
        <v>4</v>
      </c>
      <c r="I342" s="37"/>
      <c r="J342" s="37"/>
      <c r="K342" s="37">
        <v>4</v>
      </c>
      <c r="L342" s="37"/>
      <c r="M342" s="19"/>
      <c r="N342" s="19"/>
      <c r="O342" s="19"/>
      <c r="P342" s="19"/>
      <c r="Q342" s="19"/>
      <c r="R342" s="19"/>
      <c r="S342" s="19"/>
      <c r="T342" s="19"/>
      <c r="U342" s="19"/>
      <c r="V342" s="19"/>
      <c r="W342" s="19"/>
      <c r="X342" s="19"/>
      <c r="Y342" s="19"/>
      <c r="Z342" s="19"/>
      <c r="AA342" s="19"/>
      <c r="AB342" s="22"/>
      <c r="AC342" s="22"/>
      <c r="AD342" s="22"/>
      <c r="AE342" s="22"/>
      <c r="AF342" s="22"/>
      <c r="AG342" s="22"/>
      <c r="AH342" s="22"/>
      <c r="AI342" s="22"/>
      <c r="AJ342" s="22"/>
      <c r="AK342" s="22"/>
    </row>
    <row r="343" spans="1:37" s="13" customFormat="1">
      <c r="A343" s="70"/>
      <c r="B343" s="57"/>
      <c r="C343" s="57"/>
      <c r="D343" s="57"/>
      <c r="E343" s="130"/>
      <c r="F343" s="20"/>
      <c r="G343" s="5">
        <v>2017</v>
      </c>
      <c r="H343" s="37">
        <f t="shared" si="72"/>
        <v>5</v>
      </c>
      <c r="I343" s="37"/>
      <c r="J343" s="37"/>
      <c r="K343" s="37">
        <v>5</v>
      </c>
      <c r="L343" s="37"/>
      <c r="M343" s="19"/>
      <c r="N343" s="19"/>
      <c r="O343" s="19"/>
      <c r="P343" s="19"/>
      <c r="Q343" s="19"/>
      <c r="R343" s="19"/>
      <c r="S343" s="19"/>
      <c r="T343" s="19"/>
      <c r="U343" s="19"/>
      <c r="V343" s="19"/>
      <c r="W343" s="19"/>
      <c r="X343" s="19"/>
      <c r="Y343" s="19"/>
      <c r="Z343" s="19"/>
      <c r="AA343" s="19"/>
      <c r="AB343" s="22"/>
      <c r="AC343" s="22"/>
      <c r="AD343" s="22"/>
      <c r="AE343" s="22"/>
      <c r="AF343" s="22"/>
      <c r="AG343" s="22"/>
      <c r="AH343" s="22"/>
      <c r="AI343" s="22"/>
      <c r="AJ343" s="22"/>
      <c r="AK343" s="22"/>
    </row>
    <row r="344" spans="1:37" s="13" customFormat="1">
      <c r="A344" s="70"/>
      <c r="B344" s="57"/>
      <c r="C344" s="57"/>
      <c r="D344" s="57"/>
      <c r="E344" s="130"/>
      <c r="F344" s="20"/>
      <c r="G344" s="5">
        <v>2018</v>
      </c>
      <c r="H344" s="37">
        <f t="shared" si="72"/>
        <v>5</v>
      </c>
      <c r="I344" s="37"/>
      <c r="J344" s="37"/>
      <c r="K344" s="37">
        <v>5</v>
      </c>
      <c r="L344" s="37"/>
      <c r="M344" s="19"/>
      <c r="N344" s="19"/>
      <c r="O344" s="19"/>
      <c r="P344" s="19"/>
      <c r="Q344" s="19"/>
      <c r="R344" s="19"/>
      <c r="S344" s="19"/>
      <c r="T344" s="19"/>
      <c r="U344" s="19"/>
      <c r="V344" s="19"/>
      <c r="W344" s="19"/>
      <c r="X344" s="19"/>
      <c r="Y344" s="19"/>
      <c r="Z344" s="19"/>
      <c r="AA344" s="19"/>
      <c r="AB344" s="22"/>
      <c r="AC344" s="22"/>
      <c r="AD344" s="22"/>
      <c r="AE344" s="22"/>
      <c r="AF344" s="22"/>
      <c r="AG344" s="22"/>
      <c r="AH344" s="22"/>
      <c r="AI344" s="22"/>
      <c r="AJ344" s="22"/>
      <c r="AK344" s="22"/>
    </row>
    <row r="345" spans="1:37" s="13" customFormat="1">
      <c r="A345" s="70"/>
      <c r="B345" s="57"/>
      <c r="C345" s="57"/>
      <c r="D345" s="57"/>
      <c r="E345" s="130"/>
      <c r="F345" s="20"/>
      <c r="G345" s="5">
        <v>2019</v>
      </c>
      <c r="H345" s="37">
        <f t="shared" si="72"/>
        <v>5</v>
      </c>
      <c r="I345" s="37"/>
      <c r="J345" s="37"/>
      <c r="K345" s="37">
        <v>5</v>
      </c>
      <c r="L345" s="37"/>
      <c r="M345" s="19"/>
      <c r="N345" s="19"/>
      <c r="O345" s="19"/>
      <c r="P345" s="19"/>
      <c r="Q345" s="19"/>
      <c r="R345" s="19"/>
      <c r="S345" s="19"/>
      <c r="T345" s="19"/>
      <c r="U345" s="19"/>
      <c r="V345" s="19"/>
      <c r="W345" s="19"/>
      <c r="X345" s="19"/>
      <c r="Y345" s="19"/>
      <c r="Z345" s="19"/>
      <c r="AA345" s="19"/>
      <c r="AB345" s="22"/>
      <c r="AC345" s="22"/>
      <c r="AD345" s="22"/>
      <c r="AE345" s="22"/>
      <c r="AF345" s="22"/>
      <c r="AG345" s="22"/>
      <c r="AH345" s="22"/>
      <c r="AI345" s="22"/>
      <c r="AJ345" s="22"/>
      <c r="AK345" s="22"/>
    </row>
    <row r="346" spans="1:37" s="13" customFormat="1">
      <c r="A346" s="71"/>
      <c r="B346" s="57"/>
      <c r="C346" s="57"/>
      <c r="D346" s="57"/>
      <c r="E346" s="130"/>
      <c r="F346" s="20"/>
      <c r="G346" s="5">
        <v>2020</v>
      </c>
      <c r="H346" s="37">
        <f t="shared" si="72"/>
        <v>5</v>
      </c>
      <c r="I346" s="37"/>
      <c r="J346" s="37"/>
      <c r="K346" s="37">
        <v>5</v>
      </c>
      <c r="L346" s="37"/>
      <c r="M346" s="19"/>
      <c r="N346" s="19"/>
      <c r="O346" s="19"/>
      <c r="P346" s="19"/>
      <c r="Q346" s="19"/>
      <c r="R346" s="19"/>
      <c r="S346" s="19"/>
      <c r="T346" s="19"/>
      <c r="U346" s="19"/>
      <c r="V346" s="19"/>
      <c r="W346" s="19"/>
      <c r="X346" s="19"/>
      <c r="Y346" s="19"/>
      <c r="Z346" s="19"/>
      <c r="AA346" s="19"/>
      <c r="AB346" s="22"/>
      <c r="AC346" s="22"/>
      <c r="AD346" s="22"/>
      <c r="AE346" s="22"/>
      <c r="AF346" s="22"/>
      <c r="AG346" s="22"/>
      <c r="AH346" s="22"/>
      <c r="AI346" s="22"/>
      <c r="AJ346" s="22"/>
      <c r="AK346" s="22"/>
    </row>
    <row r="347" spans="1:37" s="13" customFormat="1" ht="15.75" customHeight="1">
      <c r="A347" s="69">
        <v>3</v>
      </c>
      <c r="B347" s="57" t="s">
        <v>172</v>
      </c>
      <c r="C347" s="57" t="s">
        <v>104</v>
      </c>
      <c r="D347" s="57" t="s">
        <v>71</v>
      </c>
      <c r="E347" s="130" t="s">
        <v>31</v>
      </c>
      <c r="F347" s="20"/>
      <c r="G347" s="5">
        <v>2014</v>
      </c>
      <c r="H347" s="37">
        <f t="shared" si="72"/>
        <v>15</v>
      </c>
      <c r="I347" s="37"/>
      <c r="J347" s="37"/>
      <c r="K347" s="37">
        <v>15</v>
      </c>
      <c r="L347" s="37"/>
      <c r="M347" s="19"/>
      <c r="N347" s="19"/>
      <c r="O347" s="19"/>
      <c r="P347" s="19"/>
      <c r="Q347" s="19"/>
      <c r="R347" s="19"/>
      <c r="S347" s="19"/>
      <c r="T347" s="19"/>
      <c r="U347" s="19"/>
      <c r="V347" s="19"/>
      <c r="W347" s="19"/>
      <c r="X347" s="19"/>
      <c r="Y347" s="19"/>
      <c r="Z347" s="19"/>
      <c r="AA347" s="19"/>
      <c r="AB347" s="22"/>
      <c r="AC347" s="22"/>
      <c r="AD347" s="22"/>
      <c r="AE347" s="22"/>
      <c r="AF347" s="22"/>
      <c r="AG347" s="22"/>
      <c r="AH347" s="22"/>
      <c r="AI347" s="22"/>
      <c r="AJ347" s="22"/>
      <c r="AK347" s="22"/>
    </row>
    <row r="348" spans="1:37" s="13" customFormat="1" ht="15.75" customHeight="1">
      <c r="A348" s="70"/>
      <c r="B348" s="57"/>
      <c r="C348" s="57"/>
      <c r="D348" s="57"/>
      <c r="E348" s="130"/>
      <c r="F348" s="20"/>
      <c r="G348" s="5">
        <v>2015</v>
      </c>
      <c r="H348" s="37">
        <f t="shared" si="72"/>
        <v>15</v>
      </c>
      <c r="I348" s="37"/>
      <c r="J348" s="37"/>
      <c r="K348" s="37">
        <v>15</v>
      </c>
      <c r="L348" s="37"/>
      <c r="M348" s="19"/>
      <c r="N348" s="19"/>
      <c r="O348" s="19"/>
      <c r="P348" s="19"/>
      <c r="Q348" s="19"/>
      <c r="R348" s="19"/>
      <c r="S348" s="19"/>
      <c r="T348" s="19"/>
      <c r="U348" s="19"/>
      <c r="V348" s="19"/>
      <c r="W348" s="19"/>
      <c r="X348" s="19"/>
      <c r="Y348" s="19"/>
      <c r="Z348" s="19"/>
      <c r="AA348" s="19"/>
      <c r="AB348" s="22"/>
      <c r="AC348" s="22"/>
      <c r="AD348" s="22"/>
      <c r="AE348" s="22"/>
      <c r="AF348" s="22"/>
      <c r="AG348" s="22"/>
      <c r="AH348" s="22"/>
      <c r="AI348" s="22"/>
      <c r="AJ348" s="22"/>
      <c r="AK348" s="22"/>
    </row>
    <row r="349" spans="1:37" s="13" customFormat="1" ht="15.75" customHeight="1">
      <c r="A349" s="70"/>
      <c r="B349" s="57"/>
      <c r="C349" s="57"/>
      <c r="D349" s="57"/>
      <c r="E349" s="130"/>
      <c r="F349" s="20"/>
      <c r="G349" s="5">
        <v>2016</v>
      </c>
      <c r="H349" s="37">
        <f t="shared" si="72"/>
        <v>15</v>
      </c>
      <c r="I349" s="37"/>
      <c r="J349" s="37"/>
      <c r="K349" s="37">
        <v>15</v>
      </c>
      <c r="L349" s="37"/>
      <c r="M349" s="19"/>
      <c r="N349" s="19"/>
      <c r="O349" s="19"/>
      <c r="P349" s="19"/>
      <c r="Q349" s="19"/>
      <c r="R349" s="19"/>
      <c r="S349" s="19"/>
      <c r="T349" s="19"/>
      <c r="U349" s="19"/>
      <c r="V349" s="19"/>
      <c r="W349" s="19"/>
      <c r="X349" s="19"/>
      <c r="Y349" s="19"/>
      <c r="Z349" s="19"/>
      <c r="AA349" s="19"/>
      <c r="AB349" s="22"/>
      <c r="AC349" s="22"/>
      <c r="AD349" s="22"/>
      <c r="AE349" s="22"/>
      <c r="AF349" s="22"/>
      <c r="AG349" s="22"/>
      <c r="AH349" s="22"/>
      <c r="AI349" s="22"/>
      <c r="AJ349" s="22"/>
      <c r="AK349" s="22"/>
    </row>
    <row r="350" spans="1:37" s="13" customFormat="1" ht="15.75" customHeight="1">
      <c r="A350" s="70"/>
      <c r="B350" s="57"/>
      <c r="C350" s="57"/>
      <c r="D350" s="57"/>
      <c r="E350" s="130"/>
      <c r="F350" s="20"/>
      <c r="G350" s="5">
        <v>2017</v>
      </c>
      <c r="H350" s="37">
        <f t="shared" si="72"/>
        <v>15</v>
      </c>
      <c r="I350" s="37"/>
      <c r="J350" s="37"/>
      <c r="K350" s="37">
        <v>15</v>
      </c>
      <c r="L350" s="37"/>
      <c r="M350" s="19"/>
      <c r="N350" s="19"/>
      <c r="O350" s="19"/>
      <c r="P350" s="19"/>
      <c r="Q350" s="19"/>
      <c r="R350" s="19"/>
      <c r="S350" s="19"/>
      <c r="T350" s="19"/>
      <c r="U350" s="19"/>
      <c r="V350" s="19"/>
      <c r="W350" s="19"/>
      <c r="X350" s="19"/>
      <c r="Y350" s="19"/>
      <c r="Z350" s="19"/>
      <c r="AA350" s="19"/>
      <c r="AB350" s="22"/>
      <c r="AC350" s="22"/>
      <c r="AD350" s="22"/>
      <c r="AE350" s="22"/>
      <c r="AF350" s="22"/>
      <c r="AG350" s="22"/>
      <c r="AH350" s="22"/>
      <c r="AI350" s="22"/>
      <c r="AJ350" s="22"/>
      <c r="AK350" s="22"/>
    </row>
    <row r="351" spans="1:37" s="13" customFormat="1" ht="15.75" customHeight="1">
      <c r="A351" s="70"/>
      <c r="B351" s="57"/>
      <c r="C351" s="57"/>
      <c r="D351" s="57"/>
      <c r="E351" s="130"/>
      <c r="F351" s="20"/>
      <c r="G351" s="5">
        <v>2018</v>
      </c>
      <c r="H351" s="37">
        <f t="shared" si="72"/>
        <v>15</v>
      </c>
      <c r="I351" s="37"/>
      <c r="J351" s="37"/>
      <c r="K351" s="37">
        <v>15</v>
      </c>
      <c r="L351" s="37"/>
      <c r="M351" s="19"/>
      <c r="N351" s="19"/>
      <c r="O351" s="19"/>
      <c r="P351" s="19"/>
      <c r="Q351" s="19"/>
      <c r="R351" s="19"/>
      <c r="S351" s="19"/>
      <c r="T351" s="19"/>
      <c r="U351" s="19"/>
      <c r="V351" s="19"/>
      <c r="W351" s="19"/>
      <c r="X351" s="19"/>
      <c r="Y351" s="19"/>
      <c r="Z351" s="19"/>
      <c r="AA351" s="19"/>
      <c r="AB351" s="22"/>
      <c r="AC351" s="22"/>
      <c r="AD351" s="22"/>
      <c r="AE351" s="22"/>
      <c r="AF351" s="22"/>
      <c r="AG351" s="22"/>
      <c r="AH351" s="22"/>
      <c r="AI351" s="22"/>
      <c r="AJ351" s="22"/>
      <c r="AK351" s="22"/>
    </row>
    <row r="352" spans="1:37" s="13" customFormat="1" ht="15.75" customHeight="1">
      <c r="A352" s="70"/>
      <c r="B352" s="57"/>
      <c r="C352" s="57"/>
      <c r="D352" s="57"/>
      <c r="E352" s="130"/>
      <c r="F352" s="20"/>
      <c r="G352" s="5">
        <v>2019</v>
      </c>
      <c r="H352" s="37">
        <f t="shared" si="72"/>
        <v>15</v>
      </c>
      <c r="I352" s="37"/>
      <c r="J352" s="37"/>
      <c r="K352" s="37">
        <v>15</v>
      </c>
      <c r="L352" s="37"/>
      <c r="M352" s="19"/>
      <c r="N352" s="19"/>
      <c r="O352" s="19"/>
      <c r="P352" s="19"/>
      <c r="Q352" s="19"/>
      <c r="R352" s="19"/>
      <c r="S352" s="19"/>
      <c r="T352" s="19"/>
      <c r="U352" s="19"/>
      <c r="V352" s="19"/>
      <c r="W352" s="19"/>
      <c r="X352" s="19"/>
      <c r="Y352" s="19"/>
      <c r="Z352" s="19"/>
      <c r="AA352" s="19"/>
      <c r="AB352" s="22"/>
      <c r="AC352" s="22"/>
      <c r="AD352" s="22"/>
      <c r="AE352" s="22"/>
      <c r="AF352" s="22"/>
      <c r="AG352" s="22"/>
      <c r="AH352" s="22"/>
      <c r="AI352" s="22"/>
      <c r="AJ352" s="22"/>
      <c r="AK352" s="22"/>
    </row>
    <row r="353" spans="1:37" s="13" customFormat="1" ht="15.75" customHeight="1">
      <c r="A353" s="71"/>
      <c r="B353" s="57"/>
      <c r="C353" s="57"/>
      <c r="D353" s="57"/>
      <c r="E353" s="130"/>
      <c r="F353" s="20"/>
      <c r="G353" s="5">
        <v>2020</v>
      </c>
      <c r="H353" s="37">
        <f t="shared" si="72"/>
        <v>15</v>
      </c>
      <c r="I353" s="37"/>
      <c r="J353" s="37"/>
      <c r="K353" s="37">
        <v>15</v>
      </c>
      <c r="L353" s="37"/>
      <c r="M353" s="19"/>
      <c r="N353" s="19"/>
      <c r="O353" s="19"/>
      <c r="P353" s="19"/>
      <c r="Q353" s="19"/>
      <c r="R353" s="19"/>
      <c r="S353" s="19"/>
      <c r="T353" s="19"/>
      <c r="U353" s="19"/>
      <c r="V353" s="19"/>
      <c r="W353" s="19"/>
      <c r="X353" s="19"/>
      <c r="Y353" s="19"/>
      <c r="Z353" s="19"/>
      <c r="AA353" s="19"/>
      <c r="AB353" s="22"/>
      <c r="AC353" s="22"/>
      <c r="AD353" s="22"/>
      <c r="AE353" s="22"/>
      <c r="AF353" s="22"/>
      <c r="AG353" s="22"/>
      <c r="AH353" s="22"/>
      <c r="AI353" s="22"/>
      <c r="AJ353" s="22"/>
      <c r="AK353" s="22"/>
    </row>
    <row r="354" spans="1:37" s="13" customFormat="1">
      <c r="A354" s="14"/>
      <c r="B354" s="54" t="s">
        <v>113</v>
      </c>
      <c r="C354" s="55"/>
      <c r="D354" s="55"/>
      <c r="E354" s="56"/>
      <c r="F354" s="20"/>
      <c r="G354" s="31">
        <v>2014</v>
      </c>
      <c r="H354" s="40">
        <f t="shared" ref="H354:H360" si="73">H333+H340+H347</f>
        <v>31</v>
      </c>
      <c r="I354" s="40">
        <f t="shared" ref="I354:L354" si="74">I333+I340+I347</f>
        <v>0</v>
      </c>
      <c r="J354" s="40">
        <f t="shared" si="74"/>
        <v>0</v>
      </c>
      <c r="K354" s="40">
        <f t="shared" si="74"/>
        <v>31</v>
      </c>
      <c r="L354" s="40">
        <f t="shared" si="74"/>
        <v>0</v>
      </c>
      <c r="M354" s="19"/>
      <c r="N354" s="19"/>
      <c r="O354" s="19"/>
      <c r="P354" s="19"/>
      <c r="Q354" s="19"/>
      <c r="R354" s="19"/>
      <c r="S354" s="19"/>
      <c r="T354" s="19"/>
      <c r="U354" s="19"/>
      <c r="V354" s="19"/>
      <c r="W354" s="19"/>
      <c r="X354" s="19"/>
      <c r="Y354" s="19"/>
      <c r="Z354" s="19"/>
      <c r="AA354" s="19"/>
      <c r="AB354" s="22"/>
      <c r="AC354" s="22"/>
      <c r="AD354" s="22"/>
      <c r="AE354" s="22"/>
      <c r="AF354" s="22"/>
      <c r="AG354" s="22"/>
      <c r="AH354" s="22"/>
      <c r="AI354" s="22"/>
      <c r="AJ354" s="22"/>
      <c r="AK354" s="22"/>
    </row>
    <row r="355" spans="1:37" s="13" customFormat="1">
      <c r="A355" s="14"/>
      <c r="B355" s="2"/>
      <c r="C355" s="2"/>
      <c r="D355" s="2"/>
      <c r="E355" s="2"/>
      <c r="F355" s="20"/>
      <c r="G355" s="31">
        <v>2015</v>
      </c>
      <c r="H355" s="40">
        <f t="shared" si="73"/>
        <v>22</v>
      </c>
      <c r="I355" s="40">
        <f t="shared" ref="I355:L355" si="75">I334+I341+I348</f>
        <v>0</v>
      </c>
      <c r="J355" s="40">
        <f t="shared" si="75"/>
        <v>0</v>
      </c>
      <c r="K355" s="40">
        <f t="shared" si="75"/>
        <v>22</v>
      </c>
      <c r="L355" s="40">
        <f t="shared" si="75"/>
        <v>0</v>
      </c>
      <c r="M355" s="19"/>
      <c r="N355" s="19"/>
      <c r="O355" s="19"/>
      <c r="P355" s="19"/>
      <c r="Q355" s="19"/>
      <c r="R355" s="19"/>
      <c r="S355" s="19"/>
      <c r="T355" s="19"/>
      <c r="U355" s="19"/>
      <c r="V355" s="19"/>
      <c r="W355" s="19"/>
      <c r="X355" s="19"/>
      <c r="Y355" s="19"/>
      <c r="Z355" s="19"/>
      <c r="AA355" s="19"/>
      <c r="AB355" s="22"/>
      <c r="AC355" s="22"/>
      <c r="AD355" s="22"/>
      <c r="AE355" s="22"/>
      <c r="AF355" s="22"/>
      <c r="AG355" s="22"/>
      <c r="AH355" s="22"/>
      <c r="AI355" s="22"/>
      <c r="AJ355" s="22"/>
      <c r="AK355" s="22"/>
    </row>
    <row r="356" spans="1:37" s="13" customFormat="1">
      <c r="A356" s="14"/>
      <c r="B356" s="2"/>
      <c r="C356" s="2"/>
      <c r="D356" s="2"/>
      <c r="E356" s="2"/>
      <c r="F356" s="20"/>
      <c r="G356" s="31">
        <v>2016</v>
      </c>
      <c r="H356" s="40">
        <f t="shared" si="73"/>
        <v>22</v>
      </c>
      <c r="I356" s="40">
        <f t="shared" ref="I356:L356" si="76">I335+I342+I349</f>
        <v>0</v>
      </c>
      <c r="J356" s="40">
        <f t="shared" si="76"/>
        <v>0</v>
      </c>
      <c r="K356" s="40">
        <f t="shared" si="76"/>
        <v>22</v>
      </c>
      <c r="L356" s="40">
        <f t="shared" si="76"/>
        <v>0</v>
      </c>
      <c r="M356" s="19"/>
      <c r="N356" s="19"/>
      <c r="O356" s="19"/>
      <c r="P356" s="19"/>
      <c r="Q356" s="19"/>
      <c r="R356" s="19"/>
      <c r="S356" s="19"/>
      <c r="T356" s="19"/>
      <c r="U356" s="19"/>
      <c r="V356" s="19"/>
      <c r="W356" s="19"/>
      <c r="X356" s="19"/>
      <c r="Y356" s="19"/>
      <c r="Z356" s="19"/>
      <c r="AA356" s="19"/>
      <c r="AB356" s="22"/>
      <c r="AC356" s="22"/>
      <c r="AD356" s="22"/>
      <c r="AE356" s="22"/>
      <c r="AF356" s="22"/>
      <c r="AG356" s="22"/>
      <c r="AH356" s="22"/>
      <c r="AI356" s="22"/>
      <c r="AJ356" s="22"/>
      <c r="AK356" s="22"/>
    </row>
    <row r="357" spans="1:37" s="13" customFormat="1">
      <c r="A357" s="14"/>
      <c r="B357" s="2"/>
      <c r="C357" s="2"/>
      <c r="D357" s="2"/>
      <c r="E357" s="2"/>
      <c r="F357" s="20"/>
      <c r="G357" s="31">
        <v>2017</v>
      </c>
      <c r="H357" s="40">
        <f t="shared" si="73"/>
        <v>23</v>
      </c>
      <c r="I357" s="40">
        <f t="shared" ref="I357:L357" si="77">I336+I343+I350</f>
        <v>0</v>
      </c>
      <c r="J357" s="40">
        <f t="shared" si="77"/>
        <v>0</v>
      </c>
      <c r="K357" s="40">
        <f t="shared" si="77"/>
        <v>23</v>
      </c>
      <c r="L357" s="40">
        <f t="shared" si="77"/>
        <v>0</v>
      </c>
      <c r="M357" s="19"/>
      <c r="N357" s="19"/>
      <c r="O357" s="19"/>
      <c r="P357" s="19"/>
      <c r="Q357" s="19"/>
      <c r="R357" s="19"/>
      <c r="S357" s="19"/>
      <c r="T357" s="19"/>
      <c r="U357" s="19"/>
      <c r="V357" s="19"/>
      <c r="W357" s="19"/>
      <c r="X357" s="19"/>
      <c r="Y357" s="19"/>
      <c r="Z357" s="19"/>
      <c r="AA357" s="19"/>
      <c r="AB357" s="22"/>
      <c r="AC357" s="22"/>
      <c r="AD357" s="22"/>
      <c r="AE357" s="22"/>
      <c r="AF357" s="22"/>
      <c r="AG357" s="22"/>
      <c r="AH357" s="22"/>
      <c r="AI357" s="22"/>
      <c r="AJ357" s="22"/>
      <c r="AK357" s="22"/>
    </row>
    <row r="358" spans="1:37" s="13" customFormat="1">
      <c r="A358" s="14"/>
      <c r="B358" s="2"/>
      <c r="C358" s="2"/>
      <c r="D358" s="2"/>
      <c r="E358" s="2"/>
      <c r="F358" s="20"/>
      <c r="G358" s="31">
        <v>2018</v>
      </c>
      <c r="H358" s="40">
        <f t="shared" si="73"/>
        <v>23</v>
      </c>
      <c r="I358" s="40">
        <f t="shared" ref="I358:L358" si="78">I337+I344+I351</f>
        <v>0</v>
      </c>
      <c r="J358" s="40">
        <f t="shared" si="78"/>
        <v>0</v>
      </c>
      <c r="K358" s="40">
        <f t="shared" si="78"/>
        <v>23</v>
      </c>
      <c r="L358" s="40">
        <f t="shared" si="78"/>
        <v>0</v>
      </c>
      <c r="M358" s="19"/>
      <c r="N358" s="19"/>
      <c r="O358" s="19"/>
      <c r="P358" s="19"/>
      <c r="Q358" s="19"/>
      <c r="R358" s="19"/>
      <c r="S358" s="19"/>
      <c r="T358" s="19"/>
      <c r="U358" s="19"/>
      <c r="V358" s="19"/>
      <c r="W358" s="19"/>
      <c r="X358" s="19"/>
      <c r="Y358" s="19"/>
      <c r="Z358" s="19"/>
      <c r="AA358" s="19"/>
      <c r="AB358" s="22"/>
      <c r="AC358" s="22"/>
      <c r="AD358" s="22"/>
      <c r="AE358" s="22"/>
      <c r="AF358" s="22"/>
      <c r="AG358" s="22"/>
      <c r="AH358" s="22"/>
      <c r="AI358" s="22"/>
      <c r="AJ358" s="22"/>
      <c r="AK358" s="22"/>
    </row>
    <row r="359" spans="1:37" s="13" customFormat="1">
      <c r="A359" s="14"/>
      <c r="B359" s="2"/>
      <c r="C359" s="2"/>
      <c r="D359" s="2"/>
      <c r="E359" s="2"/>
      <c r="F359" s="20"/>
      <c r="G359" s="31">
        <v>2019</v>
      </c>
      <c r="H359" s="40">
        <f t="shared" si="73"/>
        <v>23</v>
      </c>
      <c r="I359" s="40">
        <f t="shared" ref="I359:L359" si="79">I338+I345+I352</f>
        <v>0</v>
      </c>
      <c r="J359" s="40">
        <f t="shared" si="79"/>
        <v>0</v>
      </c>
      <c r="K359" s="40">
        <f t="shared" si="79"/>
        <v>23</v>
      </c>
      <c r="L359" s="40">
        <f t="shared" si="79"/>
        <v>0</v>
      </c>
      <c r="M359" s="19"/>
      <c r="N359" s="19"/>
      <c r="O359" s="19"/>
      <c r="P359" s="19"/>
      <c r="Q359" s="19"/>
      <c r="R359" s="19"/>
      <c r="S359" s="19"/>
      <c r="T359" s="19"/>
      <c r="U359" s="19"/>
      <c r="V359" s="19"/>
      <c r="W359" s="19"/>
      <c r="X359" s="19"/>
      <c r="Y359" s="19"/>
      <c r="Z359" s="19"/>
      <c r="AA359" s="19"/>
      <c r="AB359" s="22"/>
      <c r="AC359" s="22"/>
      <c r="AD359" s="22"/>
      <c r="AE359" s="22"/>
      <c r="AF359" s="22"/>
      <c r="AG359" s="22"/>
      <c r="AH359" s="22"/>
      <c r="AI359" s="22"/>
      <c r="AJ359" s="22"/>
      <c r="AK359" s="22"/>
    </row>
    <row r="360" spans="1:37" s="13" customFormat="1">
      <c r="A360" s="14"/>
      <c r="B360" s="2"/>
      <c r="C360" s="2"/>
      <c r="D360" s="2"/>
      <c r="E360" s="2"/>
      <c r="F360" s="20"/>
      <c r="G360" s="31">
        <v>2020</v>
      </c>
      <c r="H360" s="40">
        <f t="shared" si="73"/>
        <v>23</v>
      </c>
      <c r="I360" s="40">
        <f t="shared" ref="I360:L360" si="80">I339+I346+I353</f>
        <v>0</v>
      </c>
      <c r="J360" s="40">
        <f t="shared" si="80"/>
        <v>0</v>
      </c>
      <c r="K360" s="40">
        <f t="shared" si="80"/>
        <v>23</v>
      </c>
      <c r="L360" s="40">
        <f t="shared" si="80"/>
        <v>0</v>
      </c>
      <c r="M360" s="19"/>
      <c r="N360" s="19"/>
      <c r="O360" s="19"/>
      <c r="P360" s="19"/>
      <c r="Q360" s="19"/>
      <c r="R360" s="19"/>
      <c r="S360" s="19"/>
      <c r="T360" s="19"/>
      <c r="U360" s="19"/>
      <c r="V360" s="19"/>
      <c r="W360" s="19"/>
      <c r="X360" s="19"/>
      <c r="Y360" s="19"/>
      <c r="Z360" s="19"/>
      <c r="AA360" s="19"/>
      <c r="AB360" s="22"/>
      <c r="AC360" s="22"/>
      <c r="AD360" s="22"/>
      <c r="AE360" s="22"/>
      <c r="AF360" s="22"/>
      <c r="AG360" s="22"/>
      <c r="AH360" s="22"/>
      <c r="AI360" s="22"/>
      <c r="AJ360" s="22"/>
      <c r="AK360" s="22"/>
    </row>
    <row r="361" spans="1:37" s="13" customFormat="1">
      <c r="A361" s="14"/>
      <c r="B361" s="2"/>
      <c r="C361" s="2"/>
      <c r="D361" s="2"/>
      <c r="E361" s="2"/>
      <c r="F361" s="20"/>
      <c r="G361" s="52">
        <v>2014</v>
      </c>
      <c r="H361" s="53">
        <f t="shared" ref="H361:L367" si="81">H134+H174+H195+H231+H288+H325+H354</f>
        <v>106640.8</v>
      </c>
      <c r="I361" s="53">
        <f t="shared" si="81"/>
        <v>0</v>
      </c>
      <c r="J361" s="53">
        <f t="shared" si="81"/>
        <v>79527.200000000012</v>
      </c>
      <c r="K361" s="53">
        <f t="shared" si="81"/>
        <v>27113.599999999999</v>
      </c>
      <c r="L361" s="53">
        <f t="shared" si="81"/>
        <v>0</v>
      </c>
      <c r="M361" s="19"/>
      <c r="N361" s="19"/>
      <c r="O361" s="19"/>
      <c r="P361" s="19"/>
      <c r="Q361" s="19"/>
      <c r="R361" s="19"/>
      <c r="S361" s="19"/>
      <c r="T361" s="19"/>
      <c r="U361" s="19"/>
      <c r="V361" s="19"/>
      <c r="W361" s="19"/>
      <c r="X361" s="19"/>
      <c r="Y361" s="19"/>
      <c r="Z361" s="19"/>
      <c r="AA361" s="19"/>
      <c r="AB361" s="22"/>
      <c r="AC361" s="22"/>
      <c r="AD361" s="22"/>
      <c r="AE361" s="22"/>
      <c r="AF361" s="22"/>
      <c r="AG361" s="22"/>
      <c r="AH361" s="22"/>
      <c r="AI361" s="22"/>
      <c r="AJ361" s="22"/>
      <c r="AK361" s="22"/>
    </row>
    <row r="362" spans="1:37" s="13" customFormat="1">
      <c r="A362" s="14"/>
      <c r="B362" s="2"/>
      <c r="C362" s="2"/>
      <c r="D362" s="2"/>
      <c r="E362" s="2"/>
      <c r="F362" s="20"/>
      <c r="G362" s="52">
        <v>2015</v>
      </c>
      <c r="H362" s="53">
        <f t="shared" si="81"/>
        <v>108290.59999999999</v>
      </c>
      <c r="I362" s="53">
        <f t="shared" si="81"/>
        <v>0</v>
      </c>
      <c r="J362" s="53">
        <f t="shared" si="81"/>
        <v>83096.3</v>
      </c>
      <c r="K362" s="53">
        <f t="shared" si="81"/>
        <v>25194.3</v>
      </c>
      <c r="L362" s="53">
        <f t="shared" si="81"/>
        <v>0</v>
      </c>
      <c r="M362" s="19"/>
      <c r="N362" s="19"/>
      <c r="O362" s="19"/>
      <c r="P362" s="19"/>
      <c r="Q362" s="19"/>
      <c r="R362" s="19"/>
      <c r="S362" s="19"/>
      <c r="T362" s="19"/>
      <c r="U362" s="19"/>
      <c r="V362" s="19"/>
      <c r="W362" s="19"/>
      <c r="X362" s="19"/>
      <c r="Y362" s="19"/>
      <c r="Z362" s="19"/>
      <c r="AA362" s="19"/>
      <c r="AB362" s="22"/>
      <c r="AC362" s="22"/>
      <c r="AD362" s="22"/>
      <c r="AE362" s="22"/>
      <c r="AF362" s="22"/>
      <c r="AG362" s="22"/>
      <c r="AH362" s="22"/>
      <c r="AI362" s="22"/>
      <c r="AJ362" s="22"/>
      <c r="AK362" s="22"/>
    </row>
    <row r="363" spans="1:37" s="13" customFormat="1">
      <c r="A363" s="14"/>
      <c r="B363" s="2"/>
      <c r="C363" s="2"/>
      <c r="D363" s="2"/>
      <c r="E363" s="2"/>
      <c r="F363" s="20"/>
      <c r="G363" s="52">
        <v>2016</v>
      </c>
      <c r="H363" s="53">
        <f t="shared" si="81"/>
        <v>114969.99999999999</v>
      </c>
      <c r="I363" s="53">
        <f t="shared" si="81"/>
        <v>0</v>
      </c>
      <c r="J363" s="53">
        <f t="shared" si="81"/>
        <v>89775.7</v>
      </c>
      <c r="K363" s="53">
        <f t="shared" si="81"/>
        <v>25194.3</v>
      </c>
      <c r="L363" s="53">
        <f t="shared" si="81"/>
        <v>0</v>
      </c>
      <c r="M363" s="19"/>
      <c r="N363" s="19"/>
      <c r="O363" s="19"/>
      <c r="P363" s="19"/>
      <c r="Q363" s="19"/>
      <c r="R363" s="19"/>
      <c r="S363" s="19"/>
      <c r="T363" s="19"/>
      <c r="U363" s="19"/>
      <c r="V363" s="19"/>
      <c r="W363" s="19"/>
      <c r="X363" s="19"/>
      <c r="Y363" s="19"/>
      <c r="Z363" s="19"/>
      <c r="AA363" s="19"/>
      <c r="AB363" s="22"/>
      <c r="AC363" s="22"/>
      <c r="AD363" s="22"/>
      <c r="AE363" s="22"/>
      <c r="AF363" s="22"/>
      <c r="AG363" s="22"/>
      <c r="AH363" s="22"/>
      <c r="AI363" s="22"/>
      <c r="AJ363" s="22"/>
      <c r="AK363" s="22"/>
    </row>
    <row r="364" spans="1:37" s="13" customFormat="1">
      <c r="A364" s="14"/>
      <c r="B364" s="2"/>
      <c r="C364" s="2"/>
      <c r="D364" s="2"/>
      <c r="E364" s="2"/>
      <c r="F364" s="20"/>
      <c r="G364" s="52">
        <v>2017</v>
      </c>
      <c r="H364" s="53">
        <f t="shared" si="81"/>
        <v>1278</v>
      </c>
      <c r="I364" s="53">
        <f t="shared" si="81"/>
        <v>0</v>
      </c>
      <c r="J364" s="53">
        <f t="shared" si="81"/>
        <v>0</v>
      </c>
      <c r="K364" s="53">
        <f t="shared" si="81"/>
        <v>1278</v>
      </c>
      <c r="L364" s="53">
        <f t="shared" si="81"/>
        <v>0</v>
      </c>
      <c r="M364" s="19"/>
      <c r="N364" s="19"/>
      <c r="O364" s="19"/>
      <c r="P364" s="19"/>
      <c r="Q364" s="19"/>
      <c r="R364" s="19"/>
      <c r="S364" s="19"/>
      <c r="T364" s="19"/>
      <c r="U364" s="19"/>
      <c r="V364" s="19"/>
      <c r="W364" s="19"/>
      <c r="X364" s="19"/>
      <c r="Y364" s="19"/>
      <c r="Z364" s="19"/>
      <c r="AA364" s="19"/>
      <c r="AB364" s="22"/>
      <c r="AC364" s="22"/>
      <c r="AD364" s="22"/>
      <c r="AE364" s="22"/>
      <c r="AF364" s="22"/>
      <c r="AG364" s="22"/>
      <c r="AH364" s="22"/>
      <c r="AI364" s="22"/>
      <c r="AJ364" s="22"/>
      <c r="AK364" s="22"/>
    </row>
    <row r="365" spans="1:37" s="13" customFormat="1">
      <c r="A365" s="14"/>
      <c r="B365" s="2"/>
      <c r="C365" s="2"/>
      <c r="D365" s="2"/>
      <c r="E365" s="2"/>
      <c r="F365" s="20"/>
      <c r="G365" s="52">
        <v>2018</v>
      </c>
      <c r="H365" s="53">
        <f t="shared" si="81"/>
        <v>978</v>
      </c>
      <c r="I365" s="53">
        <f t="shared" si="81"/>
        <v>0</v>
      </c>
      <c r="J365" s="53">
        <f t="shared" si="81"/>
        <v>0</v>
      </c>
      <c r="K365" s="53">
        <f t="shared" si="81"/>
        <v>978</v>
      </c>
      <c r="L365" s="53">
        <f t="shared" si="81"/>
        <v>0</v>
      </c>
      <c r="M365" s="19"/>
      <c r="N365" s="19"/>
      <c r="O365" s="19"/>
      <c r="P365" s="19"/>
      <c r="Q365" s="19"/>
      <c r="R365" s="19"/>
      <c r="S365" s="19"/>
      <c r="T365" s="19"/>
      <c r="U365" s="19"/>
      <c r="V365" s="19"/>
      <c r="W365" s="19"/>
      <c r="X365" s="19"/>
      <c r="Y365" s="19"/>
      <c r="Z365" s="19"/>
      <c r="AA365" s="19"/>
      <c r="AB365" s="22"/>
      <c r="AC365" s="22"/>
      <c r="AD365" s="22"/>
      <c r="AE365" s="22"/>
      <c r="AF365" s="22"/>
      <c r="AG365" s="22"/>
      <c r="AH365" s="22"/>
      <c r="AI365" s="22"/>
      <c r="AJ365" s="22"/>
      <c r="AK365" s="22"/>
    </row>
    <row r="366" spans="1:37" s="13" customFormat="1">
      <c r="A366" s="14"/>
      <c r="B366" s="2"/>
      <c r="C366" s="2"/>
      <c r="D366" s="2"/>
      <c r="E366" s="2"/>
      <c r="F366" s="20"/>
      <c r="G366" s="52">
        <v>2019</v>
      </c>
      <c r="H366" s="53">
        <f t="shared" si="81"/>
        <v>978</v>
      </c>
      <c r="I366" s="53">
        <f t="shared" si="81"/>
        <v>0</v>
      </c>
      <c r="J366" s="53">
        <f t="shared" si="81"/>
        <v>0</v>
      </c>
      <c r="K366" s="53">
        <f t="shared" si="81"/>
        <v>978</v>
      </c>
      <c r="L366" s="53">
        <f t="shared" si="81"/>
        <v>0</v>
      </c>
      <c r="M366" s="19"/>
      <c r="N366" s="19"/>
      <c r="O366" s="19"/>
      <c r="P366" s="19"/>
      <c r="Q366" s="19"/>
      <c r="R366" s="19"/>
      <c r="S366" s="19"/>
      <c r="T366" s="19"/>
      <c r="U366" s="19"/>
      <c r="V366" s="19"/>
      <c r="W366" s="19"/>
      <c r="X366" s="19"/>
      <c r="Y366" s="19"/>
      <c r="Z366" s="19"/>
      <c r="AA366" s="19"/>
      <c r="AB366" s="22"/>
      <c r="AC366" s="22"/>
      <c r="AD366" s="22"/>
      <c r="AE366" s="22"/>
      <c r="AF366" s="22"/>
      <c r="AG366" s="22"/>
      <c r="AH366" s="22"/>
      <c r="AI366" s="22"/>
      <c r="AJ366" s="22"/>
      <c r="AK366" s="22"/>
    </row>
    <row r="367" spans="1:37" s="13" customFormat="1">
      <c r="A367" s="14"/>
      <c r="B367" s="2"/>
      <c r="C367" s="2"/>
      <c r="D367" s="2"/>
      <c r="E367" s="2"/>
      <c r="F367" s="20"/>
      <c r="G367" s="52">
        <v>2020</v>
      </c>
      <c r="H367" s="53">
        <f t="shared" si="81"/>
        <v>978</v>
      </c>
      <c r="I367" s="53">
        <f t="shared" si="81"/>
        <v>0</v>
      </c>
      <c r="J367" s="53">
        <f t="shared" si="81"/>
        <v>0</v>
      </c>
      <c r="K367" s="53">
        <f t="shared" si="81"/>
        <v>978</v>
      </c>
      <c r="L367" s="53">
        <f t="shared" si="81"/>
        <v>0</v>
      </c>
      <c r="M367" s="19"/>
      <c r="N367" s="19"/>
      <c r="O367" s="19"/>
      <c r="P367" s="19"/>
      <c r="Q367" s="19"/>
      <c r="R367" s="19"/>
      <c r="S367" s="19"/>
      <c r="T367" s="19"/>
      <c r="U367" s="19"/>
      <c r="V367" s="19"/>
      <c r="W367" s="19"/>
      <c r="X367" s="19"/>
      <c r="Y367" s="19"/>
      <c r="Z367" s="19"/>
      <c r="AA367" s="19"/>
      <c r="AB367" s="22"/>
      <c r="AC367" s="22"/>
      <c r="AD367" s="22"/>
      <c r="AE367" s="22"/>
      <c r="AF367" s="22"/>
      <c r="AG367" s="22"/>
      <c r="AH367" s="22"/>
      <c r="AI367" s="22"/>
      <c r="AJ367" s="22"/>
      <c r="AK367" s="22"/>
    </row>
    <row r="368" spans="1:37" s="13" customFormat="1" ht="15" customHeight="1">
      <c r="A368" s="54" t="s">
        <v>173</v>
      </c>
      <c r="B368" s="55"/>
      <c r="C368" s="55"/>
      <c r="D368" s="55"/>
      <c r="E368" s="55"/>
      <c r="F368" s="55"/>
      <c r="G368" s="55"/>
      <c r="H368" s="55"/>
      <c r="I368" s="55"/>
      <c r="J368" s="55"/>
      <c r="K368" s="55"/>
      <c r="L368" s="56"/>
      <c r="M368" s="19"/>
      <c r="N368" s="19"/>
      <c r="O368" s="19"/>
      <c r="P368" s="19"/>
      <c r="Q368" s="19"/>
      <c r="R368" s="19"/>
      <c r="S368" s="19"/>
      <c r="T368" s="19"/>
      <c r="U368" s="19"/>
      <c r="V368" s="19"/>
      <c r="W368" s="19"/>
      <c r="X368" s="19"/>
      <c r="Y368" s="19"/>
      <c r="Z368" s="19"/>
      <c r="AA368" s="19"/>
      <c r="AB368" s="22"/>
      <c r="AC368" s="22"/>
      <c r="AD368" s="22"/>
      <c r="AE368" s="22"/>
      <c r="AF368" s="22"/>
      <c r="AG368" s="22"/>
      <c r="AH368" s="22"/>
      <c r="AI368" s="22"/>
      <c r="AJ368" s="22"/>
      <c r="AK368" s="22"/>
    </row>
    <row r="369" spans="1:37" s="13" customFormat="1">
      <c r="A369" s="69">
        <v>1</v>
      </c>
      <c r="B369" s="57" t="s">
        <v>174</v>
      </c>
      <c r="C369" s="57" t="s">
        <v>39</v>
      </c>
      <c r="D369" s="57" t="s">
        <v>73</v>
      </c>
      <c r="E369" s="57" t="s">
        <v>31</v>
      </c>
      <c r="F369" s="128"/>
      <c r="G369" s="5">
        <v>2014</v>
      </c>
      <c r="H369" s="37">
        <f>I369+J369+K369+L369</f>
        <v>4</v>
      </c>
      <c r="I369" s="37"/>
      <c r="J369" s="37"/>
      <c r="K369" s="37">
        <v>4</v>
      </c>
      <c r="L369" s="37"/>
      <c r="M369" s="19"/>
      <c r="N369" s="19"/>
      <c r="O369" s="19"/>
      <c r="P369" s="19"/>
      <c r="Q369" s="19"/>
      <c r="R369" s="19"/>
      <c r="S369" s="19"/>
      <c r="T369" s="19"/>
      <c r="U369" s="19"/>
      <c r="V369" s="19"/>
      <c r="W369" s="19"/>
      <c r="X369" s="19"/>
      <c r="Y369" s="19"/>
      <c r="Z369" s="19"/>
      <c r="AA369" s="19"/>
      <c r="AB369" s="22"/>
      <c r="AC369" s="22"/>
      <c r="AD369" s="22"/>
      <c r="AE369" s="22"/>
      <c r="AF369" s="22"/>
      <c r="AG369" s="22"/>
      <c r="AH369" s="22"/>
      <c r="AI369" s="22"/>
      <c r="AJ369" s="22"/>
      <c r="AK369" s="22"/>
    </row>
    <row r="370" spans="1:37" s="13" customFormat="1">
      <c r="A370" s="70"/>
      <c r="B370" s="57"/>
      <c r="C370" s="57"/>
      <c r="D370" s="57"/>
      <c r="E370" s="57"/>
      <c r="F370" s="128"/>
      <c r="G370" s="5">
        <v>2015</v>
      </c>
      <c r="H370" s="37">
        <f t="shared" ref="H370:H417" si="82">I370+J370+K370+L370</f>
        <v>4</v>
      </c>
      <c r="I370" s="37"/>
      <c r="J370" s="37"/>
      <c r="K370" s="37">
        <v>4</v>
      </c>
      <c r="L370" s="37"/>
      <c r="M370" s="19"/>
      <c r="N370" s="19"/>
      <c r="O370" s="19"/>
      <c r="P370" s="19"/>
      <c r="Q370" s="19"/>
      <c r="R370" s="19"/>
      <c r="S370" s="19"/>
      <c r="T370" s="19"/>
      <c r="U370" s="19"/>
      <c r="V370" s="19"/>
      <c r="W370" s="19"/>
      <c r="X370" s="19"/>
      <c r="Y370" s="19"/>
      <c r="Z370" s="19"/>
      <c r="AA370" s="19"/>
      <c r="AB370" s="22"/>
      <c r="AC370" s="22"/>
      <c r="AD370" s="22"/>
      <c r="AE370" s="22"/>
      <c r="AF370" s="22"/>
      <c r="AG370" s="22"/>
      <c r="AH370" s="22"/>
      <c r="AI370" s="22"/>
      <c r="AJ370" s="22"/>
      <c r="AK370" s="22"/>
    </row>
    <row r="371" spans="1:37" s="13" customFormat="1">
      <c r="A371" s="70"/>
      <c r="B371" s="57"/>
      <c r="C371" s="57"/>
      <c r="D371" s="57"/>
      <c r="E371" s="57"/>
      <c r="F371" s="128"/>
      <c r="G371" s="5">
        <v>2016</v>
      </c>
      <c r="H371" s="37">
        <f t="shared" si="82"/>
        <v>4</v>
      </c>
      <c r="I371" s="37"/>
      <c r="J371" s="37"/>
      <c r="K371" s="37">
        <v>4</v>
      </c>
      <c r="L371" s="37"/>
      <c r="M371" s="19"/>
      <c r="N371" s="19"/>
      <c r="O371" s="19"/>
      <c r="P371" s="19"/>
      <c r="Q371" s="19"/>
      <c r="R371" s="19"/>
      <c r="S371" s="19"/>
      <c r="T371" s="19"/>
      <c r="U371" s="19"/>
      <c r="V371" s="19"/>
      <c r="W371" s="19"/>
      <c r="X371" s="19"/>
      <c r="Y371" s="19"/>
      <c r="Z371" s="19"/>
      <c r="AA371" s="19"/>
      <c r="AB371" s="22"/>
      <c r="AC371" s="22"/>
      <c r="AD371" s="22"/>
      <c r="AE371" s="22"/>
      <c r="AF371" s="22"/>
      <c r="AG371" s="22"/>
      <c r="AH371" s="22"/>
      <c r="AI371" s="22"/>
      <c r="AJ371" s="22"/>
      <c r="AK371" s="22"/>
    </row>
    <row r="372" spans="1:37" s="13" customFormat="1">
      <c r="A372" s="70"/>
      <c r="B372" s="57"/>
      <c r="C372" s="57"/>
      <c r="D372" s="57"/>
      <c r="E372" s="57"/>
      <c r="F372" s="128"/>
      <c r="G372" s="5">
        <v>2017</v>
      </c>
      <c r="H372" s="37">
        <f t="shared" si="82"/>
        <v>4</v>
      </c>
      <c r="I372" s="37"/>
      <c r="J372" s="37"/>
      <c r="K372" s="37">
        <v>4</v>
      </c>
      <c r="L372" s="37"/>
      <c r="M372" s="19"/>
      <c r="N372" s="19"/>
      <c r="O372" s="19"/>
      <c r="P372" s="19"/>
      <c r="Q372" s="19"/>
      <c r="R372" s="19"/>
      <c r="S372" s="19"/>
      <c r="T372" s="19"/>
      <c r="U372" s="19"/>
      <c r="V372" s="19"/>
      <c r="W372" s="19"/>
      <c r="X372" s="19"/>
      <c r="Y372" s="19"/>
      <c r="Z372" s="19"/>
      <c r="AA372" s="19"/>
      <c r="AB372" s="22"/>
      <c r="AC372" s="22"/>
      <c r="AD372" s="22"/>
      <c r="AE372" s="22"/>
      <c r="AF372" s="22"/>
      <c r="AG372" s="22"/>
      <c r="AH372" s="22"/>
      <c r="AI372" s="22"/>
      <c r="AJ372" s="22"/>
      <c r="AK372" s="22"/>
    </row>
    <row r="373" spans="1:37" s="13" customFormat="1">
      <c r="A373" s="70"/>
      <c r="B373" s="57"/>
      <c r="C373" s="57"/>
      <c r="D373" s="57"/>
      <c r="E373" s="57"/>
      <c r="F373" s="128"/>
      <c r="G373" s="5">
        <v>2018</v>
      </c>
      <c r="H373" s="37">
        <f t="shared" si="82"/>
        <v>4</v>
      </c>
      <c r="I373" s="37"/>
      <c r="J373" s="37"/>
      <c r="K373" s="37">
        <v>4</v>
      </c>
      <c r="L373" s="37"/>
      <c r="M373" s="19"/>
      <c r="N373" s="19"/>
      <c r="O373" s="19"/>
      <c r="P373" s="19"/>
      <c r="Q373" s="19"/>
      <c r="R373" s="19"/>
      <c r="S373" s="19"/>
      <c r="T373" s="19"/>
      <c r="U373" s="19"/>
      <c r="V373" s="19"/>
      <c r="W373" s="19"/>
      <c r="X373" s="19"/>
      <c r="Y373" s="19"/>
      <c r="Z373" s="19"/>
      <c r="AA373" s="19"/>
      <c r="AB373" s="22"/>
      <c r="AC373" s="22"/>
      <c r="AD373" s="22"/>
      <c r="AE373" s="22"/>
      <c r="AF373" s="22"/>
      <c r="AG373" s="22"/>
      <c r="AH373" s="22"/>
      <c r="AI373" s="22"/>
      <c r="AJ373" s="22"/>
      <c r="AK373" s="22"/>
    </row>
    <row r="374" spans="1:37" s="13" customFormat="1">
      <c r="A374" s="70"/>
      <c r="B374" s="57"/>
      <c r="C374" s="57"/>
      <c r="D374" s="57"/>
      <c r="E374" s="57"/>
      <c r="F374" s="128"/>
      <c r="G374" s="5">
        <v>2019</v>
      </c>
      <c r="H374" s="37">
        <f t="shared" si="82"/>
        <v>4</v>
      </c>
      <c r="I374" s="37"/>
      <c r="J374" s="37"/>
      <c r="K374" s="37">
        <v>4</v>
      </c>
      <c r="L374" s="37"/>
      <c r="M374" s="19"/>
      <c r="N374" s="19"/>
      <c r="O374" s="19"/>
      <c r="P374" s="19"/>
      <c r="Q374" s="19"/>
      <c r="R374" s="19"/>
      <c r="S374" s="19"/>
      <c r="T374" s="19"/>
      <c r="U374" s="19"/>
      <c r="V374" s="19"/>
      <c r="W374" s="19"/>
      <c r="X374" s="19"/>
      <c r="Y374" s="19"/>
      <c r="Z374" s="19"/>
      <c r="AA374" s="19"/>
      <c r="AB374" s="22"/>
      <c r="AC374" s="22"/>
      <c r="AD374" s="22"/>
      <c r="AE374" s="22"/>
      <c r="AF374" s="22"/>
      <c r="AG374" s="22"/>
      <c r="AH374" s="22"/>
      <c r="AI374" s="22"/>
      <c r="AJ374" s="22"/>
      <c r="AK374" s="22"/>
    </row>
    <row r="375" spans="1:37" s="13" customFormat="1">
      <c r="A375" s="71"/>
      <c r="B375" s="57"/>
      <c r="C375" s="57"/>
      <c r="D375" s="57"/>
      <c r="E375" s="57"/>
      <c r="F375" s="128"/>
      <c r="G375" s="5">
        <v>2020</v>
      </c>
      <c r="H375" s="37">
        <f t="shared" si="82"/>
        <v>4</v>
      </c>
      <c r="I375" s="37"/>
      <c r="J375" s="37"/>
      <c r="K375" s="37">
        <v>4</v>
      </c>
      <c r="L375" s="37"/>
      <c r="M375" s="19"/>
      <c r="N375" s="19"/>
      <c r="O375" s="19"/>
      <c r="P375" s="19"/>
      <c r="Q375" s="19"/>
      <c r="R375" s="19"/>
      <c r="S375" s="19"/>
      <c r="T375" s="19"/>
      <c r="U375" s="19"/>
      <c r="V375" s="19"/>
      <c r="W375" s="19"/>
      <c r="X375" s="19"/>
      <c r="Y375" s="19"/>
      <c r="Z375" s="19"/>
      <c r="AA375" s="19"/>
      <c r="AB375" s="22"/>
      <c r="AC375" s="22"/>
      <c r="AD375" s="22"/>
      <c r="AE375" s="22"/>
      <c r="AF375" s="22"/>
      <c r="AG375" s="22"/>
      <c r="AH375" s="22"/>
      <c r="AI375" s="22"/>
      <c r="AJ375" s="22"/>
      <c r="AK375" s="22"/>
    </row>
    <row r="376" spans="1:37" s="13" customFormat="1">
      <c r="A376" s="69">
        <v>2</v>
      </c>
      <c r="B376" s="57" t="s">
        <v>175</v>
      </c>
      <c r="C376" s="57" t="s">
        <v>74</v>
      </c>
      <c r="D376" s="57" t="s">
        <v>75</v>
      </c>
      <c r="E376" s="57" t="s">
        <v>31</v>
      </c>
      <c r="F376" s="20"/>
      <c r="G376" s="5">
        <v>2014</v>
      </c>
      <c r="H376" s="37">
        <f t="shared" si="82"/>
        <v>2</v>
      </c>
      <c r="I376" s="37"/>
      <c r="J376" s="37"/>
      <c r="K376" s="37">
        <v>2</v>
      </c>
      <c r="L376" s="37"/>
      <c r="M376" s="19"/>
      <c r="N376" s="19"/>
      <c r="O376" s="19"/>
      <c r="P376" s="19"/>
      <c r="Q376" s="19"/>
      <c r="R376" s="19"/>
      <c r="S376" s="19"/>
      <c r="T376" s="19"/>
      <c r="U376" s="19"/>
      <c r="V376" s="19"/>
      <c r="W376" s="19"/>
      <c r="X376" s="19"/>
      <c r="Y376" s="19"/>
      <c r="Z376" s="19"/>
      <c r="AA376" s="19"/>
      <c r="AB376" s="22"/>
      <c r="AC376" s="22"/>
      <c r="AD376" s="22"/>
      <c r="AE376" s="22"/>
      <c r="AF376" s="22"/>
      <c r="AG376" s="22"/>
      <c r="AH376" s="22"/>
      <c r="AI376" s="22"/>
      <c r="AJ376" s="22"/>
      <c r="AK376" s="22"/>
    </row>
    <row r="377" spans="1:37" s="13" customFormat="1">
      <c r="A377" s="70"/>
      <c r="B377" s="57"/>
      <c r="C377" s="57"/>
      <c r="D377" s="57"/>
      <c r="E377" s="57"/>
      <c r="F377" s="20"/>
      <c r="G377" s="5">
        <v>2015</v>
      </c>
      <c r="H377" s="37">
        <f t="shared" si="82"/>
        <v>2</v>
      </c>
      <c r="I377" s="37"/>
      <c r="J377" s="37"/>
      <c r="K377" s="37">
        <v>2</v>
      </c>
      <c r="L377" s="37"/>
      <c r="M377" s="19"/>
      <c r="N377" s="19"/>
      <c r="O377" s="19"/>
      <c r="P377" s="19"/>
      <c r="Q377" s="19"/>
      <c r="R377" s="19"/>
      <c r="S377" s="19"/>
      <c r="T377" s="19"/>
      <c r="U377" s="19"/>
      <c r="V377" s="19"/>
      <c r="W377" s="19"/>
      <c r="X377" s="19"/>
      <c r="Y377" s="19"/>
      <c r="Z377" s="19"/>
      <c r="AA377" s="19"/>
      <c r="AB377" s="22"/>
      <c r="AC377" s="22"/>
      <c r="AD377" s="22"/>
      <c r="AE377" s="22"/>
      <c r="AF377" s="22"/>
      <c r="AG377" s="22"/>
      <c r="AH377" s="22"/>
      <c r="AI377" s="22"/>
      <c r="AJ377" s="22"/>
      <c r="AK377" s="22"/>
    </row>
    <row r="378" spans="1:37" s="13" customFormat="1">
      <c r="A378" s="70"/>
      <c r="B378" s="57"/>
      <c r="C378" s="57"/>
      <c r="D378" s="57"/>
      <c r="E378" s="57"/>
      <c r="F378" s="20"/>
      <c r="G378" s="5">
        <v>2016</v>
      </c>
      <c r="H378" s="37">
        <f t="shared" si="82"/>
        <v>2</v>
      </c>
      <c r="I378" s="37"/>
      <c r="J378" s="37"/>
      <c r="K378" s="37">
        <v>2</v>
      </c>
      <c r="L378" s="37"/>
      <c r="M378" s="19"/>
      <c r="N378" s="19"/>
      <c r="O378" s="19"/>
      <c r="P378" s="19"/>
      <c r="Q378" s="19"/>
      <c r="R378" s="19"/>
      <c r="S378" s="19"/>
      <c r="T378" s="19"/>
      <c r="U378" s="19"/>
      <c r="V378" s="19"/>
      <c r="W378" s="19"/>
      <c r="X378" s="19"/>
      <c r="Y378" s="19"/>
      <c r="Z378" s="19"/>
      <c r="AA378" s="19"/>
      <c r="AB378" s="22"/>
      <c r="AC378" s="22"/>
      <c r="AD378" s="22"/>
      <c r="AE378" s="22"/>
      <c r="AF378" s="22"/>
      <c r="AG378" s="22"/>
      <c r="AH378" s="22"/>
      <c r="AI378" s="22"/>
      <c r="AJ378" s="22"/>
      <c r="AK378" s="22"/>
    </row>
    <row r="379" spans="1:37" s="13" customFormat="1">
      <c r="A379" s="70"/>
      <c r="B379" s="57"/>
      <c r="C379" s="57"/>
      <c r="D379" s="57"/>
      <c r="E379" s="57"/>
      <c r="F379" s="20"/>
      <c r="G379" s="5">
        <v>2017</v>
      </c>
      <c r="H379" s="37">
        <f t="shared" si="82"/>
        <v>2</v>
      </c>
      <c r="I379" s="37"/>
      <c r="J379" s="37"/>
      <c r="K379" s="37">
        <v>2</v>
      </c>
      <c r="L379" s="37"/>
      <c r="M379" s="19"/>
      <c r="N379" s="19"/>
      <c r="O379" s="19"/>
      <c r="P379" s="19"/>
      <c r="Q379" s="19"/>
      <c r="R379" s="19"/>
      <c r="S379" s="19"/>
      <c r="T379" s="19"/>
      <c r="U379" s="19"/>
      <c r="V379" s="19"/>
      <c r="W379" s="19"/>
      <c r="X379" s="19"/>
      <c r="Y379" s="19"/>
      <c r="Z379" s="19"/>
      <c r="AA379" s="19"/>
      <c r="AB379" s="22"/>
      <c r="AC379" s="22"/>
      <c r="AD379" s="22"/>
      <c r="AE379" s="22"/>
      <c r="AF379" s="22"/>
      <c r="AG379" s="22"/>
      <c r="AH379" s="22"/>
      <c r="AI379" s="22"/>
      <c r="AJ379" s="22"/>
      <c r="AK379" s="22"/>
    </row>
    <row r="380" spans="1:37" s="13" customFormat="1">
      <c r="A380" s="70"/>
      <c r="B380" s="57"/>
      <c r="C380" s="57"/>
      <c r="D380" s="57"/>
      <c r="E380" s="57"/>
      <c r="F380" s="20"/>
      <c r="G380" s="5">
        <v>2018</v>
      </c>
      <c r="H380" s="37">
        <f t="shared" si="82"/>
        <v>2</v>
      </c>
      <c r="I380" s="37"/>
      <c r="J380" s="37"/>
      <c r="K380" s="37">
        <v>2</v>
      </c>
      <c r="L380" s="37"/>
      <c r="M380" s="19"/>
      <c r="N380" s="19"/>
      <c r="O380" s="19"/>
      <c r="P380" s="19"/>
      <c r="Q380" s="19"/>
      <c r="R380" s="19"/>
      <c r="S380" s="19"/>
      <c r="T380" s="19"/>
      <c r="U380" s="19"/>
      <c r="V380" s="19"/>
      <c r="W380" s="19"/>
      <c r="X380" s="19"/>
      <c r="Y380" s="19"/>
      <c r="Z380" s="19"/>
      <c r="AA380" s="19"/>
      <c r="AB380" s="22"/>
      <c r="AC380" s="22"/>
      <c r="AD380" s="22"/>
      <c r="AE380" s="22"/>
      <c r="AF380" s="22"/>
      <c r="AG380" s="22"/>
      <c r="AH380" s="22"/>
      <c r="AI380" s="22"/>
      <c r="AJ380" s="22"/>
      <c r="AK380" s="22"/>
    </row>
    <row r="381" spans="1:37" s="13" customFormat="1">
      <c r="A381" s="70"/>
      <c r="B381" s="57"/>
      <c r="C381" s="57"/>
      <c r="D381" s="57"/>
      <c r="E381" s="57"/>
      <c r="F381" s="20"/>
      <c r="G381" s="5">
        <v>2019</v>
      </c>
      <c r="H381" s="37">
        <f t="shared" si="82"/>
        <v>2</v>
      </c>
      <c r="I381" s="37"/>
      <c r="J381" s="37"/>
      <c r="K381" s="37">
        <v>2</v>
      </c>
      <c r="L381" s="37"/>
      <c r="M381" s="19"/>
      <c r="N381" s="19"/>
      <c r="O381" s="19"/>
      <c r="P381" s="19"/>
      <c r="Q381" s="19"/>
      <c r="R381" s="19"/>
      <c r="S381" s="19"/>
      <c r="T381" s="19"/>
      <c r="U381" s="19"/>
      <c r="V381" s="19"/>
      <c r="W381" s="19"/>
      <c r="X381" s="19"/>
      <c r="Y381" s="19"/>
      <c r="Z381" s="19"/>
      <c r="AA381" s="19"/>
      <c r="AB381" s="22"/>
      <c r="AC381" s="22"/>
      <c r="AD381" s="22"/>
      <c r="AE381" s="22"/>
      <c r="AF381" s="22"/>
      <c r="AG381" s="22"/>
      <c r="AH381" s="22"/>
      <c r="AI381" s="22"/>
      <c r="AJ381" s="22"/>
      <c r="AK381" s="22"/>
    </row>
    <row r="382" spans="1:37" s="13" customFormat="1">
      <c r="A382" s="71"/>
      <c r="B382" s="57"/>
      <c r="C382" s="57"/>
      <c r="D382" s="57"/>
      <c r="E382" s="57"/>
      <c r="F382" s="20"/>
      <c r="G382" s="5">
        <v>2020</v>
      </c>
      <c r="H382" s="37">
        <f t="shared" si="82"/>
        <v>2</v>
      </c>
      <c r="I382" s="37"/>
      <c r="J382" s="37"/>
      <c r="K382" s="37">
        <v>2</v>
      </c>
      <c r="L382" s="37"/>
      <c r="M382" s="19"/>
      <c r="N382" s="19"/>
      <c r="O382" s="19"/>
      <c r="P382" s="19"/>
      <c r="Q382" s="19"/>
      <c r="R382" s="19"/>
      <c r="S382" s="19"/>
      <c r="T382" s="19"/>
      <c r="U382" s="19"/>
      <c r="V382" s="19"/>
      <c r="W382" s="19"/>
      <c r="X382" s="19"/>
      <c r="Y382" s="19"/>
      <c r="Z382" s="19"/>
      <c r="AA382" s="19"/>
      <c r="AB382" s="22"/>
      <c r="AC382" s="22"/>
      <c r="AD382" s="22"/>
      <c r="AE382" s="22"/>
      <c r="AF382" s="22"/>
      <c r="AG382" s="22"/>
      <c r="AH382" s="22"/>
      <c r="AI382" s="22"/>
      <c r="AJ382" s="22"/>
      <c r="AK382" s="22"/>
    </row>
    <row r="383" spans="1:37" s="13" customFormat="1">
      <c r="A383" s="69">
        <v>3</v>
      </c>
      <c r="B383" s="57" t="s">
        <v>176</v>
      </c>
      <c r="C383" s="57" t="s">
        <v>76</v>
      </c>
      <c r="D383" s="57" t="s">
        <v>77</v>
      </c>
      <c r="E383" s="57" t="s">
        <v>31</v>
      </c>
      <c r="F383" s="20"/>
      <c r="G383" s="5">
        <v>2014</v>
      </c>
      <c r="H383" s="37">
        <f t="shared" si="82"/>
        <v>2</v>
      </c>
      <c r="I383" s="37"/>
      <c r="J383" s="37"/>
      <c r="K383" s="37">
        <v>2</v>
      </c>
      <c r="L383" s="37"/>
      <c r="M383" s="19"/>
      <c r="N383" s="19"/>
      <c r="O383" s="19"/>
      <c r="P383" s="19"/>
      <c r="Q383" s="19"/>
      <c r="R383" s="19"/>
      <c r="S383" s="19"/>
      <c r="T383" s="19"/>
      <c r="U383" s="19"/>
      <c r="V383" s="19"/>
      <c r="W383" s="19"/>
      <c r="X383" s="19"/>
      <c r="Y383" s="19"/>
      <c r="Z383" s="19"/>
      <c r="AA383" s="19"/>
      <c r="AB383" s="22"/>
      <c r="AC383" s="22"/>
      <c r="AD383" s="22"/>
      <c r="AE383" s="22"/>
      <c r="AF383" s="22"/>
      <c r="AG383" s="22"/>
      <c r="AH383" s="22"/>
      <c r="AI383" s="22"/>
      <c r="AJ383" s="22"/>
      <c r="AK383" s="22"/>
    </row>
    <row r="384" spans="1:37" s="13" customFormat="1">
      <c r="A384" s="70"/>
      <c r="B384" s="57"/>
      <c r="C384" s="57"/>
      <c r="D384" s="57"/>
      <c r="E384" s="57"/>
      <c r="F384" s="20"/>
      <c r="G384" s="5">
        <v>2015</v>
      </c>
      <c r="H384" s="37">
        <f t="shared" si="82"/>
        <v>2</v>
      </c>
      <c r="I384" s="37"/>
      <c r="J384" s="37"/>
      <c r="K384" s="37">
        <v>2</v>
      </c>
      <c r="L384" s="37"/>
      <c r="M384" s="19"/>
      <c r="N384" s="19"/>
      <c r="O384" s="19"/>
      <c r="P384" s="19"/>
      <c r="Q384" s="19"/>
      <c r="R384" s="19"/>
      <c r="S384" s="19"/>
      <c r="T384" s="19"/>
      <c r="U384" s="19"/>
      <c r="V384" s="19"/>
      <c r="W384" s="19"/>
      <c r="X384" s="19"/>
      <c r="Y384" s="19"/>
      <c r="Z384" s="19"/>
      <c r="AA384" s="19"/>
      <c r="AB384" s="22"/>
      <c r="AC384" s="22"/>
      <c r="AD384" s="22"/>
      <c r="AE384" s="22"/>
      <c r="AF384" s="22"/>
      <c r="AG384" s="22"/>
      <c r="AH384" s="22"/>
      <c r="AI384" s="22"/>
      <c r="AJ384" s="22"/>
      <c r="AK384" s="22"/>
    </row>
    <row r="385" spans="1:37" s="13" customFormat="1">
      <c r="A385" s="70"/>
      <c r="B385" s="57"/>
      <c r="C385" s="57"/>
      <c r="D385" s="57"/>
      <c r="E385" s="57"/>
      <c r="F385" s="20"/>
      <c r="G385" s="5">
        <v>2016</v>
      </c>
      <c r="H385" s="37">
        <f t="shared" si="82"/>
        <v>2</v>
      </c>
      <c r="I385" s="37"/>
      <c r="J385" s="37"/>
      <c r="K385" s="37">
        <v>2</v>
      </c>
      <c r="L385" s="37"/>
      <c r="M385" s="19"/>
      <c r="N385" s="19"/>
      <c r="O385" s="19"/>
      <c r="P385" s="19"/>
      <c r="Q385" s="19"/>
      <c r="R385" s="19"/>
      <c r="S385" s="19"/>
      <c r="T385" s="19"/>
      <c r="U385" s="19"/>
      <c r="V385" s="19"/>
      <c r="W385" s="19"/>
      <c r="X385" s="19"/>
      <c r="Y385" s="19"/>
      <c r="Z385" s="19"/>
      <c r="AA385" s="19"/>
      <c r="AB385" s="22"/>
      <c r="AC385" s="22"/>
      <c r="AD385" s="22"/>
      <c r="AE385" s="22"/>
      <c r="AF385" s="22"/>
      <c r="AG385" s="22"/>
      <c r="AH385" s="22"/>
      <c r="AI385" s="22"/>
      <c r="AJ385" s="22"/>
      <c r="AK385" s="22"/>
    </row>
    <row r="386" spans="1:37" s="13" customFormat="1">
      <c r="A386" s="70"/>
      <c r="B386" s="57"/>
      <c r="C386" s="57"/>
      <c r="D386" s="57"/>
      <c r="E386" s="57"/>
      <c r="F386" s="20"/>
      <c r="G386" s="5">
        <v>2017</v>
      </c>
      <c r="H386" s="37">
        <f t="shared" si="82"/>
        <v>2</v>
      </c>
      <c r="I386" s="37"/>
      <c r="J386" s="37"/>
      <c r="K386" s="37">
        <v>2</v>
      </c>
      <c r="L386" s="37"/>
      <c r="M386" s="19"/>
      <c r="N386" s="19"/>
      <c r="O386" s="19"/>
      <c r="P386" s="19"/>
      <c r="Q386" s="19"/>
      <c r="R386" s="19"/>
      <c r="S386" s="19"/>
      <c r="T386" s="19"/>
      <c r="U386" s="19"/>
      <c r="V386" s="19"/>
      <c r="W386" s="19"/>
      <c r="X386" s="19"/>
      <c r="Y386" s="19"/>
      <c r="Z386" s="19"/>
      <c r="AA386" s="19"/>
      <c r="AB386" s="22"/>
      <c r="AC386" s="22"/>
      <c r="AD386" s="22"/>
      <c r="AE386" s="22"/>
      <c r="AF386" s="22"/>
      <c r="AG386" s="22"/>
      <c r="AH386" s="22"/>
      <c r="AI386" s="22"/>
      <c r="AJ386" s="22"/>
      <c r="AK386" s="22"/>
    </row>
    <row r="387" spans="1:37" s="13" customFormat="1">
      <c r="A387" s="70"/>
      <c r="B387" s="57"/>
      <c r="C387" s="57"/>
      <c r="D387" s="57"/>
      <c r="E387" s="57"/>
      <c r="F387" s="20"/>
      <c r="G387" s="5">
        <v>2018</v>
      </c>
      <c r="H387" s="37">
        <f t="shared" si="82"/>
        <v>2</v>
      </c>
      <c r="I387" s="37"/>
      <c r="J387" s="37"/>
      <c r="K387" s="37">
        <v>2</v>
      </c>
      <c r="L387" s="37"/>
      <c r="M387" s="19"/>
      <c r="N387" s="19"/>
      <c r="O387" s="19"/>
      <c r="P387" s="19"/>
      <c r="Q387" s="19"/>
      <c r="R387" s="19"/>
      <c r="S387" s="19"/>
      <c r="T387" s="19"/>
      <c r="U387" s="19"/>
      <c r="V387" s="19"/>
      <c r="W387" s="19"/>
      <c r="X387" s="19"/>
      <c r="Y387" s="19"/>
      <c r="Z387" s="19"/>
      <c r="AA387" s="19"/>
      <c r="AB387" s="22"/>
      <c r="AC387" s="22"/>
      <c r="AD387" s="22"/>
      <c r="AE387" s="22"/>
      <c r="AF387" s="22"/>
      <c r="AG387" s="22"/>
      <c r="AH387" s="22"/>
      <c r="AI387" s="22"/>
      <c r="AJ387" s="22"/>
      <c r="AK387" s="22"/>
    </row>
    <row r="388" spans="1:37" s="13" customFormat="1">
      <c r="A388" s="70"/>
      <c r="B388" s="57"/>
      <c r="C388" s="57"/>
      <c r="D388" s="57"/>
      <c r="E388" s="57"/>
      <c r="F388" s="20"/>
      <c r="G388" s="5">
        <v>2019</v>
      </c>
      <c r="H388" s="37">
        <f t="shared" si="82"/>
        <v>2</v>
      </c>
      <c r="I388" s="37"/>
      <c r="J388" s="37"/>
      <c r="K388" s="37">
        <v>2</v>
      </c>
      <c r="L388" s="37"/>
      <c r="M388" s="19"/>
      <c r="N388" s="19"/>
      <c r="O388" s="19"/>
      <c r="P388" s="19"/>
      <c r="Q388" s="19"/>
      <c r="R388" s="19"/>
      <c r="S388" s="19"/>
      <c r="T388" s="19"/>
      <c r="U388" s="19"/>
      <c r="V388" s="19"/>
      <c r="W388" s="19"/>
      <c r="X388" s="19"/>
      <c r="Y388" s="19"/>
      <c r="Z388" s="19"/>
      <c r="AA388" s="19"/>
      <c r="AB388" s="22"/>
      <c r="AC388" s="22"/>
      <c r="AD388" s="22"/>
      <c r="AE388" s="22"/>
      <c r="AF388" s="22"/>
      <c r="AG388" s="22"/>
      <c r="AH388" s="22"/>
      <c r="AI388" s="22"/>
      <c r="AJ388" s="22"/>
      <c r="AK388" s="22"/>
    </row>
    <row r="389" spans="1:37" s="13" customFormat="1">
      <c r="A389" s="71"/>
      <c r="B389" s="57"/>
      <c r="C389" s="57"/>
      <c r="D389" s="57"/>
      <c r="E389" s="57"/>
      <c r="F389" s="20"/>
      <c r="G389" s="5">
        <v>2020</v>
      </c>
      <c r="H389" s="37">
        <f t="shared" si="82"/>
        <v>2</v>
      </c>
      <c r="I389" s="37"/>
      <c r="J389" s="37"/>
      <c r="K389" s="37">
        <v>2</v>
      </c>
      <c r="L389" s="37"/>
      <c r="M389" s="19"/>
      <c r="N389" s="19"/>
      <c r="O389" s="19"/>
      <c r="P389" s="19"/>
      <c r="Q389" s="19"/>
      <c r="R389" s="19"/>
      <c r="S389" s="19"/>
      <c r="T389" s="19"/>
      <c r="U389" s="19"/>
      <c r="V389" s="19"/>
      <c r="W389" s="19"/>
      <c r="X389" s="19"/>
      <c r="Y389" s="19"/>
      <c r="Z389" s="19"/>
      <c r="AA389" s="19"/>
      <c r="AB389" s="22"/>
      <c r="AC389" s="22"/>
      <c r="AD389" s="22"/>
      <c r="AE389" s="22"/>
      <c r="AF389" s="22"/>
      <c r="AG389" s="22"/>
      <c r="AH389" s="22"/>
      <c r="AI389" s="22"/>
      <c r="AJ389" s="22"/>
      <c r="AK389" s="22"/>
    </row>
    <row r="390" spans="1:37" s="13" customFormat="1">
      <c r="A390" s="69">
        <v>4</v>
      </c>
      <c r="B390" s="57" t="s">
        <v>177</v>
      </c>
      <c r="C390" s="57" t="s">
        <v>78</v>
      </c>
      <c r="D390" s="57" t="s">
        <v>79</v>
      </c>
      <c r="E390" s="57" t="s">
        <v>31</v>
      </c>
      <c r="F390" s="20"/>
      <c r="G390" s="5">
        <v>2014</v>
      </c>
      <c r="H390" s="37">
        <f t="shared" si="82"/>
        <v>1</v>
      </c>
      <c r="I390" s="37"/>
      <c r="J390" s="37"/>
      <c r="K390" s="37">
        <v>1</v>
      </c>
      <c r="L390" s="37"/>
      <c r="M390" s="19"/>
      <c r="N390" s="19"/>
      <c r="O390" s="19"/>
      <c r="P390" s="19"/>
      <c r="Q390" s="19"/>
      <c r="R390" s="19"/>
      <c r="S390" s="19"/>
      <c r="T390" s="19"/>
      <c r="U390" s="19"/>
      <c r="V390" s="19"/>
      <c r="W390" s="19"/>
      <c r="X390" s="19"/>
      <c r="Y390" s="19"/>
      <c r="Z390" s="19"/>
      <c r="AA390" s="19"/>
      <c r="AB390" s="22"/>
      <c r="AC390" s="22"/>
      <c r="AD390" s="22"/>
      <c r="AE390" s="22"/>
      <c r="AF390" s="22"/>
      <c r="AG390" s="22"/>
      <c r="AH390" s="22"/>
      <c r="AI390" s="22"/>
      <c r="AJ390" s="22"/>
      <c r="AK390" s="22"/>
    </row>
    <row r="391" spans="1:37" s="13" customFormat="1">
      <c r="A391" s="70"/>
      <c r="B391" s="57"/>
      <c r="C391" s="57"/>
      <c r="D391" s="57"/>
      <c r="E391" s="57"/>
      <c r="F391" s="20"/>
      <c r="G391" s="5">
        <v>2015</v>
      </c>
      <c r="H391" s="37">
        <f t="shared" si="82"/>
        <v>1</v>
      </c>
      <c r="I391" s="37"/>
      <c r="J391" s="37"/>
      <c r="K391" s="37">
        <v>1</v>
      </c>
      <c r="L391" s="37"/>
      <c r="M391" s="19"/>
      <c r="N391" s="19"/>
      <c r="O391" s="19"/>
      <c r="P391" s="19"/>
      <c r="Q391" s="19"/>
      <c r="R391" s="19"/>
      <c r="S391" s="19"/>
      <c r="T391" s="19"/>
      <c r="U391" s="19"/>
      <c r="V391" s="19"/>
      <c r="W391" s="19"/>
      <c r="X391" s="19"/>
      <c r="Y391" s="19"/>
      <c r="Z391" s="19"/>
      <c r="AA391" s="19"/>
      <c r="AB391" s="22"/>
      <c r="AC391" s="22"/>
      <c r="AD391" s="22"/>
      <c r="AE391" s="22"/>
      <c r="AF391" s="22"/>
      <c r="AG391" s="22"/>
      <c r="AH391" s="22"/>
      <c r="AI391" s="22"/>
      <c r="AJ391" s="22"/>
      <c r="AK391" s="22"/>
    </row>
    <row r="392" spans="1:37" s="13" customFormat="1">
      <c r="A392" s="70"/>
      <c r="B392" s="57"/>
      <c r="C392" s="57"/>
      <c r="D392" s="57"/>
      <c r="E392" s="57"/>
      <c r="F392" s="20"/>
      <c r="G392" s="5">
        <v>2016</v>
      </c>
      <c r="H392" s="37">
        <f t="shared" si="82"/>
        <v>1</v>
      </c>
      <c r="I392" s="37"/>
      <c r="J392" s="37"/>
      <c r="K392" s="37">
        <v>1</v>
      </c>
      <c r="L392" s="37"/>
      <c r="M392" s="19"/>
      <c r="N392" s="19"/>
      <c r="O392" s="19"/>
      <c r="P392" s="19"/>
      <c r="Q392" s="19"/>
      <c r="R392" s="19"/>
      <c r="S392" s="19"/>
      <c r="T392" s="19"/>
      <c r="U392" s="19"/>
      <c r="V392" s="19"/>
      <c r="W392" s="19"/>
      <c r="X392" s="19"/>
      <c r="Y392" s="19"/>
      <c r="Z392" s="19"/>
      <c r="AA392" s="19"/>
      <c r="AB392" s="22"/>
      <c r="AC392" s="22"/>
      <c r="AD392" s="22"/>
      <c r="AE392" s="22"/>
      <c r="AF392" s="22"/>
      <c r="AG392" s="22"/>
      <c r="AH392" s="22"/>
      <c r="AI392" s="22"/>
      <c r="AJ392" s="22"/>
      <c r="AK392" s="22"/>
    </row>
    <row r="393" spans="1:37" s="13" customFormat="1">
      <c r="A393" s="70"/>
      <c r="B393" s="57"/>
      <c r="C393" s="57"/>
      <c r="D393" s="57"/>
      <c r="E393" s="57"/>
      <c r="F393" s="20"/>
      <c r="G393" s="5">
        <v>2017</v>
      </c>
      <c r="H393" s="37">
        <f t="shared" si="82"/>
        <v>1</v>
      </c>
      <c r="I393" s="37"/>
      <c r="J393" s="37"/>
      <c r="K393" s="37">
        <v>1</v>
      </c>
      <c r="L393" s="37"/>
      <c r="M393" s="19"/>
      <c r="N393" s="19"/>
      <c r="O393" s="19"/>
      <c r="P393" s="19"/>
      <c r="Q393" s="19"/>
      <c r="R393" s="19"/>
      <c r="S393" s="19"/>
      <c r="T393" s="19"/>
      <c r="U393" s="19"/>
      <c r="V393" s="19"/>
      <c r="W393" s="19"/>
      <c r="X393" s="19"/>
      <c r="Y393" s="19"/>
      <c r="Z393" s="19"/>
      <c r="AA393" s="19"/>
      <c r="AB393" s="22"/>
      <c r="AC393" s="22"/>
      <c r="AD393" s="22"/>
      <c r="AE393" s="22"/>
      <c r="AF393" s="22"/>
      <c r="AG393" s="22"/>
      <c r="AH393" s="22"/>
      <c r="AI393" s="22"/>
      <c r="AJ393" s="22"/>
      <c r="AK393" s="22"/>
    </row>
    <row r="394" spans="1:37" s="13" customFormat="1">
      <c r="A394" s="70"/>
      <c r="B394" s="57"/>
      <c r="C394" s="57"/>
      <c r="D394" s="57"/>
      <c r="E394" s="57"/>
      <c r="F394" s="20"/>
      <c r="G394" s="5">
        <v>2018</v>
      </c>
      <c r="H394" s="37">
        <f t="shared" si="82"/>
        <v>1</v>
      </c>
      <c r="I394" s="37"/>
      <c r="J394" s="37"/>
      <c r="K394" s="37">
        <v>1</v>
      </c>
      <c r="L394" s="37"/>
      <c r="M394" s="19"/>
      <c r="N394" s="19"/>
      <c r="O394" s="19"/>
      <c r="P394" s="19"/>
      <c r="Q394" s="19"/>
      <c r="R394" s="19"/>
      <c r="S394" s="19"/>
      <c r="T394" s="19"/>
      <c r="U394" s="19"/>
      <c r="V394" s="19"/>
      <c r="W394" s="19"/>
      <c r="X394" s="19"/>
      <c r="Y394" s="19"/>
      <c r="Z394" s="19"/>
      <c r="AA394" s="19"/>
      <c r="AB394" s="22"/>
      <c r="AC394" s="22"/>
      <c r="AD394" s="22"/>
      <c r="AE394" s="22"/>
      <c r="AF394" s="22"/>
      <c r="AG394" s="22"/>
      <c r="AH394" s="22"/>
      <c r="AI394" s="22"/>
      <c r="AJ394" s="22"/>
      <c r="AK394" s="22"/>
    </row>
    <row r="395" spans="1:37" s="13" customFormat="1">
      <c r="A395" s="70"/>
      <c r="B395" s="57"/>
      <c r="C395" s="57"/>
      <c r="D395" s="57"/>
      <c r="E395" s="57"/>
      <c r="F395" s="20"/>
      <c r="G395" s="5">
        <v>2019</v>
      </c>
      <c r="H395" s="37">
        <f t="shared" si="82"/>
        <v>1</v>
      </c>
      <c r="I395" s="37"/>
      <c r="J395" s="37"/>
      <c r="K395" s="37">
        <v>1</v>
      </c>
      <c r="L395" s="37"/>
      <c r="M395" s="19"/>
      <c r="N395" s="19"/>
      <c r="O395" s="19"/>
      <c r="P395" s="19"/>
      <c r="Q395" s="19"/>
      <c r="R395" s="19"/>
      <c r="S395" s="19"/>
      <c r="T395" s="19"/>
      <c r="U395" s="19"/>
      <c r="V395" s="19"/>
      <c r="W395" s="19"/>
      <c r="X395" s="19"/>
      <c r="Y395" s="19"/>
      <c r="Z395" s="19"/>
      <c r="AA395" s="19"/>
      <c r="AB395" s="22"/>
      <c r="AC395" s="22"/>
      <c r="AD395" s="22"/>
      <c r="AE395" s="22"/>
      <c r="AF395" s="22"/>
      <c r="AG395" s="22"/>
      <c r="AH395" s="22"/>
      <c r="AI395" s="22"/>
      <c r="AJ395" s="22"/>
      <c r="AK395" s="22"/>
    </row>
    <row r="396" spans="1:37" s="13" customFormat="1">
      <c r="A396" s="71"/>
      <c r="B396" s="57"/>
      <c r="C396" s="57"/>
      <c r="D396" s="57"/>
      <c r="E396" s="57"/>
      <c r="F396" s="20"/>
      <c r="G396" s="5">
        <v>2020</v>
      </c>
      <c r="H396" s="37">
        <f t="shared" si="82"/>
        <v>1</v>
      </c>
      <c r="I396" s="37"/>
      <c r="J396" s="37"/>
      <c r="K396" s="37">
        <v>1</v>
      </c>
      <c r="L396" s="37"/>
      <c r="M396" s="19"/>
      <c r="N396" s="19"/>
      <c r="O396" s="19"/>
      <c r="P396" s="19"/>
      <c r="Q396" s="19"/>
      <c r="R396" s="19"/>
      <c r="S396" s="19"/>
      <c r="T396" s="19"/>
      <c r="U396" s="19"/>
      <c r="V396" s="19"/>
      <c r="W396" s="19"/>
      <c r="X396" s="19"/>
      <c r="Y396" s="19"/>
      <c r="Z396" s="19"/>
      <c r="AA396" s="19"/>
      <c r="AB396" s="22"/>
      <c r="AC396" s="22"/>
      <c r="AD396" s="22"/>
      <c r="AE396" s="22"/>
      <c r="AF396" s="22"/>
      <c r="AG396" s="22"/>
      <c r="AH396" s="22"/>
      <c r="AI396" s="22"/>
      <c r="AJ396" s="22"/>
      <c r="AK396" s="22"/>
    </row>
    <row r="397" spans="1:37" s="13" customFormat="1">
      <c r="A397" s="69">
        <v>5</v>
      </c>
      <c r="B397" s="57" t="s">
        <v>178</v>
      </c>
      <c r="C397" s="57" t="s">
        <v>80</v>
      </c>
      <c r="D397" s="57" t="s">
        <v>81</v>
      </c>
      <c r="E397" s="57" t="s">
        <v>31</v>
      </c>
      <c r="F397" s="20"/>
      <c r="G397" s="5">
        <v>2014</v>
      </c>
      <c r="H397" s="37">
        <f t="shared" si="82"/>
        <v>0</v>
      </c>
      <c r="I397" s="37"/>
      <c r="J397" s="37"/>
      <c r="K397" s="37">
        <v>0</v>
      </c>
      <c r="L397" s="37"/>
      <c r="M397" s="19"/>
      <c r="N397" s="19"/>
      <c r="O397" s="19"/>
      <c r="P397" s="19"/>
      <c r="Q397" s="19"/>
      <c r="R397" s="19"/>
      <c r="S397" s="19"/>
      <c r="T397" s="19"/>
      <c r="U397" s="19"/>
      <c r="V397" s="19"/>
      <c r="W397" s="19"/>
      <c r="X397" s="19"/>
      <c r="Y397" s="19"/>
      <c r="Z397" s="19"/>
      <c r="AA397" s="19"/>
      <c r="AB397" s="22"/>
      <c r="AC397" s="22"/>
      <c r="AD397" s="22"/>
      <c r="AE397" s="22"/>
      <c r="AF397" s="22"/>
      <c r="AG397" s="22"/>
      <c r="AH397" s="22"/>
      <c r="AI397" s="22"/>
      <c r="AJ397" s="22"/>
      <c r="AK397" s="22"/>
    </row>
    <row r="398" spans="1:37" s="13" customFormat="1">
      <c r="A398" s="70"/>
      <c r="B398" s="57"/>
      <c r="C398" s="57"/>
      <c r="D398" s="57"/>
      <c r="E398" s="57"/>
      <c r="F398" s="20"/>
      <c r="G398" s="5">
        <v>2015</v>
      </c>
      <c r="H398" s="37">
        <f t="shared" si="82"/>
        <v>6</v>
      </c>
      <c r="I398" s="37"/>
      <c r="J398" s="37"/>
      <c r="K398" s="37">
        <v>6</v>
      </c>
      <c r="L398" s="37"/>
      <c r="M398" s="19"/>
      <c r="N398" s="19"/>
      <c r="O398" s="19"/>
      <c r="P398" s="19"/>
      <c r="Q398" s="19"/>
      <c r="R398" s="19"/>
      <c r="S398" s="19"/>
      <c r="T398" s="19"/>
      <c r="U398" s="19"/>
      <c r="V398" s="19"/>
      <c r="W398" s="19"/>
      <c r="X398" s="19"/>
      <c r="Y398" s="19"/>
      <c r="Z398" s="19"/>
      <c r="AA398" s="19"/>
      <c r="AB398" s="22"/>
      <c r="AC398" s="22"/>
      <c r="AD398" s="22"/>
      <c r="AE398" s="22"/>
      <c r="AF398" s="22"/>
      <c r="AG398" s="22"/>
      <c r="AH398" s="22"/>
      <c r="AI398" s="22"/>
      <c r="AJ398" s="22"/>
      <c r="AK398" s="22"/>
    </row>
    <row r="399" spans="1:37" s="13" customFormat="1">
      <c r="A399" s="70"/>
      <c r="B399" s="57"/>
      <c r="C399" s="57"/>
      <c r="D399" s="57"/>
      <c r="E399" s="57"/>
      <c r="F399" s="20"/>
      <c r="G399" s="5">
        <v>2016</v>
      </c>
      <c r="H399" s="37">
        <f t="shared" si="82"/>
        <v>6</v>
      </c>
      <c r="I399" s="37"/>
      <c r="J399" s="37"/>
      <c r="K399" s="37">
        <v>6</v>
      </c>
      <c r="L399" s="37"/>
      <c r="M399" s="19"/>
      <c r="N399" s="19"/>
      <c r="O399" s="19"/>
      <c r="P399" s="19"/>
      <c r="Q399" s="19"/>
      <c r="R399" s="19"/>
      <c r="S399" s="19"/>
      <c r="T399" s="19"/>
      <c r="U399" s="19"/>
      <c r="V399" s="19"/>
      <c r="W399" s="19"/>
      <c r="X399" s="19"/>
      <c r="Y399" s="19"/>
      <c r="Z399" s="19"/>
      <c r="AA399" s="19"/>
      <c r="AB399" s="22"/>
      <c r="AC399" s="22"/>
      <c r="AD399" s="22"/>
      <c r="AE399" s="22"/>
      <c r="AF399" s="22"/>
      <c r="AG399" s="22"/>
      <c r="AH399" s="22"/>
      <c r="AI399" s="22"/>
      <c r="AJ399" s="22"/>
      <c r="AK399" s="22"/>
    </row>
    <row r="400" spans="1:37" s="13" customFormat="1">
      <c r="A400" s="70"/>
      <c r="B400" s="57"/>
      <c r="C400" s="57"/>
      <c r="D400" s="57"/>
      <c r="E400" s="57"/>
      <c r="F400" s="20"/>
      <c r="G400" s="5">
        <v>2017</v>
      </c>
      <c r="H400" s="37">
        <f t="shared" si="82"/>
        <v>6</v>
      </c>
      <c r="I400" s="37"/>
      <c r="J400" s="37"/>
      <c r="K400" s="37">
        <v>6</v>
      </c>
      <c r="L400" s="37"/>
      <c r="M400" s="19"/>
      <c r="N400" s="19"/>
      <c r="O400" s="19"/>
      <c r="P400" s="19"/>
      <c r="Q400" s="19"/>
      <c r="R400" s="19"/>
      <c r="S400" s="19"/>
      <c r="T400" s="19"/>
      <c r="U400" s="19"/>
      <c r="V400" s="19"/>
      <c r="W400" s="19"/>
      <c r="X400" s="19"/>
      <c r="Y400" s="19"/>
      <c r="Z400" s="19"/>
      <c r="AA400" s="19"/>
      <c r="AB400" s="22"/>
      <c r="AC400" s="22"/>
      <c r="AD400" s="22"/>
      <c r="AE400" s="22"/>
      <c r="AF400" s="22"/>
      <c r="AG400" s="22"/>
      <c r="AH400" s="22"/>
      <c r="AI400" s="22"/>
      <c r="AJ400" s="22"/>
      <c r="AK400" s="22"/>
    </row>
    <row r="401" spans="1:37" s="13" customFormat="1">
      <c r="A401" s="70"/>
      <c r="B401" s="57"/>
      <c r="C401" s="57"/>
      <c r="D401" s="57"/>
      <c r="E401" s="57"/>
      <c r="F401" s="20"/>
      <c r="G401" s="5">
        <v>2018</v>
      </c>
      <c r="H401" s="37">
        <f t="shared" si="82"/>
        <v>6</v>
      </c>
      <c r="I401" s="37"/>
      <c r="J401" s="37"/>
      <c r="K401" s="37">
        <v>6</v>
      </c>
      <c r="L401" s="37"/>
      <c r="M401" s="19"/>
      <c r="N401" s="19"/>
      <c r="O401" s="19"/>
      <c r="P401" s="19"/>
      <c r="Q401" s="19"/>
      <c r="R401" s="19"/>
      <c r="S401" s="19"/>
      <c r="T401" s="19"/>
      <c r="U401" s="19"/>
      <c r="V401" s="19"/>
      <c r="W401" s="19"/>
      <c r="X401" s="19"/>
      <c r="Y401" s="19"/>
      <c r="Z401" s="19"/>
      <c r="AA401" s="19"/>
      <c r="AB401" s="22"/>
      <c r="AC401" s="22"/>
      <c r="AD401" s="22"/>
      <c r="AE401" s="22"/>
      <c r="AF401" s="22"/>
      <c r="AG401" s="22"/>
      <c r="AH401" s="22"/>
      <c r="AI401" s="22"/>
      <c r="AJ401" s="22"/>
      <c r="AK401" s="22"/>
    </row>
    <row r="402" spans="1:37" s="13" customFormat="1">
      <c r="A402" s="70"/>
      <c r="B402" s="57"/>
      <c r="C402" s="57"/>
      <c r="D402" s="57"/>
      <c r="E402" s="57"/>
      <c r="F402" s="20"/>
      <c r="G402" s="5">
        <v>2019</v>
      </c>
      <c r="H402" s="37">
        <f t="shared" si="82"/>
        <v>6</v>
      </c>
      <c r="I402" s="37"/>
      <c r="J402" s="37"/>
      <c r="K402" s="37">
        <v>6</v>
      </c>
      <c r="L402" s="37"/>
      <c r="M402" s="19"/>
      <c r="N402" s="19"/>
      <c r="O402" s="19"/>
      <c r="P402" s="19"/>
      <c r="Q402" s="19"/>
      <c r="R402" s="19"/>
      <c r="S402" s="19"/>
      <c r="T402" s="19"/>
      <c r="U402" s="19"/>
      <c r="V402" s="19"/>
      <c r="W402" s="19"/>
      <c r="X402" s="19"/>
      <c r="Y402" s="19"/>
      <c r="Z402" s="19"/>
      <c r="AA402" s="19"/>
      <c r="AB402" s="22"/>
      <c r="AC402" s="22"/>
      <c r="AD402" s="22"/>
      <c r="AE402" s="22"/>
      <c r="AF402" s="22"/>
      <c r="AG402" s="22"/>
      <c r="AH402" s="22"/>
      <c r="AI402" s="22"/>
      <c r="AJ402" s="22"/>
      <c r="AK402" s="22"/>
    </row>
    <row r="403" spans="1:37" s="13" customFormat="1">
      <c r="A403" s="71"/>
      <c r="B403" s="57"/>
      <c r="C403" s="57"/>
      <c r="D403" s="57"/>
      <c r="E403" s="57"/>
      <c r="F403" s="20"/>
      <c r="G403" s="5">
        <v>2020</v>
      </c>
      <c r="H403" s="37">
        <f t="shared" si="82"/>
        <v>6</v>
      </c>
      <c r="I403" s="37"/>
      <c r="J403" s="37"/>
      <c r="K403" s="37">
        <v>6</v>
      </c>
      <c r="L403" s="37"/>
      <c r="M403" s="19"/>
      <c r="N403" s="19"/>
      <c r="O403" s="19"/>
      <c r="P403" s="19"/>
      <c r="Q403" s="19"/>
      <c r="R403" s="19"/>
      <c r="S403" s="19"/>
      <c r="T403" s="19"/>
      <c r="U403" s="19"/>
      <c r="V403" s="19"/>
      <c r="W403" s="19"/>
      <c r="X403" s="19"/>
      <c r="Y403" s="19"/>
      <c r="Z403" s="19"/>
      <c r="AA403" s="19"/>
      <c r="AB403" s="22"/>
      <c r="AC403" s="22"/>
      <c r="AD403" s="22"/>
      <c r="AE403" s="22"/>
      <c r="AF403" s="22"/>
      <c r="AG403" s="22"/>
      <c r="AH403" s="22"/>
      <c r="AI403" s="22"/>
      <c r="AJ403" s="22"/>
      <c r="AK403" s="22"/>
    </row>
    <row r="404" spans="1:37" s="13" customFormat="1">
      <c r="A404" s="69">
        <v>6</v>
      </c>
      <c r="B404" s="57" t="s">
        <v>179</v>
      </c>
      <c r="C404" s="57" t="s">
        <v>78</v>
      </c>
      <c r="D404" s="57" t="s">
        <v>82</v>
      </c>
      <c r="E404" s="57" t="s">
        <v>31</v>
      </c>
      <c r="F404" s="20"/>
      <c r="G404" s="5">
        <v>2014</v>
      </c>
      <c r="H404" s="37">
        <f t="shared" si="82"/>
        <v>500</v>
      </c>
      <c r="I404" s="37"/>
      <c r="J404" s="37"/>
      <c r="K404" s="37">
        <v>500</v>
      </c>
      <c r="L404" s="37"/>
      <c r="M404" s="19"/>
      <c r="N404" s="19"/>
      <c r="O404" s="19"/>
      <c r="P404" s="19"/>
      <c r="Q404" s="19"/>
      <c r="R404" s="19"/>
      <c r="S404" s="19"/>
      <c r="T404" s="19"/>
      <c r="U404" s="19"/>
      <c r="V404" s="19"/>
      <c r="W404" s="19"/>
      <c r="X404" s="19"/>
      <c r="Y404" s="19"/>
      <c r="Z404" s="19"/>
      <c r="AA404" s="19"/>
      <c r="AB404" s="22"/>
      <c r="AC404" s="22"/>
      <c r="AD404" s="22"/>
      <c r="AE404" s="22"/>
      <c r="AF404" s="22"/>
      <c r="AG404" s="22"/>
      <c r="AH404" s="22"/>
      <c r="AI404" s="22"/>
      <c r="AJ404" s="22"/>
      <c r="AK404" s="22"/>
    </row>
    <row r="405" spans="1:37" s="13" customFormat="1">
      <c r="A405" s="70"/>
      <c r="B405" s="57"/>
      <c r="C405" s="57"/>
      <c r="D405" s="57"/>
      <c r="E405" s="57"/>
      <c r="F405" s="20"/>
      <c r="G405" s="5">
        <v>2015</v>
      </c>
      <c r="H405" s="37">
        <f t="shared" si="82"/>
        <v>550</v>
      </c>
      <c r="I405" s="37"/>
      <c r="J405" s="37"/>
      <c r="K405" s="37">
        <v>550</v>
      </c>
      <c r="L405" s="37"/>
      <c r="M405" s="19"/>
      <c r="N405" s="19"/>
      <c r="O405" s="19"/>
      <c r="P405" s="19"/>
      <c r="Q405" s="19"/>
      <c r="R405" s="19"/>
      <c r="S405" s="19"/>
      <c r="T405" s="19"/>
      <c r="U405" s="19"/>
      <c r="V405" s="19"/>
      <c r="W405" s="19"/>
      <c r="X405" s="19"/>
      <c r="Y405" s="19"/>
      <c r="Z405" s="19"/>
      <c r="AA405" s="19"/>
      <c r="AB405" s="22"/>
      <c r="AC405" s="22"/>
      <c r="AD405" s="22"/>
      <c r="AE405" s="22"/>
      <c r="AF405" s="22"/>
      <c r="AG405" s="22"/>
      <c r="AH405" s="22"/>
      <c r="AI405" s="22"/>
      <c r="AJ405" s="22"/>
      <c r="AK405" s="22"/>
    </row>
    <row r="406" spans="1:37" s="13" customFormat="1">
      <c r="A406" s="70"/>
      <c r="B406" s="57"/>
      <c r="C406" s="57"/>
      <c r="D406" s="57"/>
      <c r="E406" s="57"/>
      <c r="F406" s="20"/>
      <c r="G406" s="5">
        <v>2016</v>
      </c>
      <c r="H406" s="37">
        <f t="shared" si="82"/>
        <v>550</v>
      </c>
      <c r="I406" s="37"/>
      <c r="J406" s="37"/>
      <c r="K406" s="37">
        <v>550</v>
      </c>
      <c r="L406" s="37"/>
      <c r="M406" s="19"/>
      <c r="N406" s="19"/>
      <c r="O406" s="19"/>
      <c r="P406" s="19"/>
      <c r="Q406" s="19"/>
      <c r="R406" s="19"/>
      <c r="S406" s="19"/>
      <c r="T406" s="19"/>
      <c r="U406" s="19"/>
      <c r="V406" s="19"/>
      <c r="W406" s="19"/>
      <c r="X406" s="19"/>
      <c r="Y406" s="19"/>
      <c r="Z406" s="19"/>
      <c r="AA406" s="19"/>
      <c r="AB406" s="22"/>
      <c r="AC406" s="22"/>
      <c r="AD406" s="22"/>
      <c r="AE406" s="22"/>
      <c r="AF406" s="22"/>
      <c r="AG406" s="22"/>
      <c r="AH406" s="22"/>
      <c r="AI406" s="22"/>
      <c r="AJ406" s="22"/>
      <c r="AK406" s="22"/>
    </row>
    <row r="407" spans="1:37" s="13" customFormat="1">
      <c r="A407" s="70"/>
      <c r="B407" s="57"/>
      <c r="C407" s="57"/>
      <c r="D407" s="57"/>
      <c r="E407" s="57"/>
      <c r="F407" s="20"/>
      <c r="G407" s="5">
        <v>2017</v>
      </c>
      <c r="H407" s="37">
        <f t="shared" si="82"/>
        <v>550</v>
      </c>
      <c r="I407" s="37"/>
      <c r="J407" s="37"/>
      <c r="K407" s="37">
        <v>550</v>
      </c>
      <c r="L407" s="37"/>
      <c r="M407" s="19"/>
      <c r="N407" s="19"/>
      <c r="O407" s="19"/>
      <c r="P407" s="19"/>
      <c r="Q407" s="19"/>
      <c r="R407" s="19"/>
      <c r="S407" s="19"/>
      <c r="T407" s="19"/>
      <c r="U407" s="19"/>
      <c r="V407" s="19"/>
      <c r="W407" s="19"/>
      <c r="X407" s="19"/>
      <c r="Y407" s="19"/>
      <c r="Z407" s="19"/>
      <c r="AA407" s="19"/>
      <c r="AB407" s="22"/>
      <c r="AC407" s="22"/>
      <c r="AD407" s="22"/>
      <c r="AE407" s="22"/>
      <c r="AF407" s="22"/>
      <c r="AG407" s="22"/>
      <c r="AH407" s="22"/>
      <c r="AI407" s="22"/>
      <c r="AJ407" s="22"/>
      <c r="AK407" s="22"/>
    </row>
    <row r="408" spans="1:37" s="13" customFormat="1">
      <c r="A408" s="70"/>
      <c r="B408" s="57"/>
      <c r="C408" s="57"/>
      <c r="D408" s="57"/>
      <c r="E408" s="57"/>
      <c r="F408" s="20"/>
      <c r="G408" s="5">
        <v>2018</v>
      </c>
      <c r="H408" s="37">
        <f t="shared" si="82"/>
        <v>550</v>
      </c>
      <c r="I408" s="37"/>
      <c r="J408" s="37"/>
      <c r="K408" s="37">
        <v>550</v>
      </c>
      <c r="L408" s="37"/>
      <c r="M408" s="19"/>
      <c r="N408" s="19"/>
      <c r="O408" s="19"/>
      <c r="P408" s="19"/>
      <c r="Q408" s="19"/>
      <c r="R408" s="19"/>
      <c r="S408" s="19"/>
      <c r="T408" s="19"/>
      <c r="U408" s="19"/>
      <c r="V408" s="19"/>
      <c r="W408" s="19"/>
      <c r="X408" s="19"/>
      <c r="Y408" s="19"/>
      <c r="Z408" s="19"/>
      <c r="AA408" s="19"/>
      <c r="AB408" s="22"/>
      <c r="AC408" s="22"/>
      <c r="AD408" s="22"/>
      <c r="AE408" s="22"/>
      <c r="AF408" s="22"/>
      <c r="AG408" s="22"/>
      <c r="AH408" s="22"/>
      <c r="AI408" s="22"/>
      <c r="AJ408" s="22"/>
      <c r="AK408" s="22"/>
    </row>
    <row r="409" spans="1:37" s="13" customFormat="1">
      <c r="A409" s="70"/>
      <c r="B409" s="57"/>
      <c r="C409" s="57"/>
      <c r="D409" s="57"/>
      <c r="E409" s="57"/>
      <c r="F409" s="20"/>
      <c r="G409" s="5">
        <v>2019</v>
      </c>
      <c r="H409" s="37">
        <f t="shared" si="82"/>
        <v>550</v>
      </c>
      <c r="I409" s="37"/>
      <c r="J409" s="37"/>
      <c r="K409" s="37">
        <v>550</v>
      </c>
      <c r="L409" s="37"/>
      <c r="M409" s="19"/>
      <c r="N409" s="19"/>
      <c r="O409" s="19"/>
      <c r="P409" s="19"/>
      <c r="Q409" s="19"/>
      <c r="R409" s="19"/>
      <c r="S409" s="19"/>
      <c r="T409" s="19"/>
      <c r="U409" s="19"/>
      <c r="V409" s="19"/>
      <c r="W409" s="19"/>
      <c r="X409" s="19"/>
      <c r="Y409" s="19"/>
      <c r="Z409" s="19"/>
      <c r="AA409" s="19"/>
      <c r="AB409" s="22"/>
      <c r="AC409" s="22"/>
      <c r="AD409" s="22"/>
      <c r="AE409" s="22"/>
      <c r="AF409" s="22"/>
      <c r="AG409" s="22"/>
      <c r="AH409" s="22"/>
      <c r="AI409" s="22"/>
      <c r="AJ409" s="22"/>
      <c r="AK409" s="22"/>
    </row>
    <row r="410" spans="1:37" s="13" customFormat="1">
      <c r="A410" s="71"/>
      <c r="B410" s="57"/>
      <c r="C410" s="57"/>
      <c r="D410" s="57"/>
      <c r="E410" s="57"/>
      <c r="F410" s="20"/>
      <c r="G410" s="5">
        <v>2020</v>
      </c>
      <c r="H410" s="37">
        <f t="shared" si="82"/>
        <v>550</v>
      </c>
      <c r="I410" s="37"/>
      <c r="J410" s="37"/>
      <c r="K410" s="37">
        <v>550</v>
      </c>
      <c r="L410" s="37"/>
      <c r="M410" s="19"/>
      <c r="N410" s="19"/>
      <c r="O410" s="19"/>
      <c r="P410" s="19"/>
      <c r="Q410" s="19"/>
      <c r="R410" s="19"/>
      <c r="S410" s="19"/>
      <c r="T410" s="19"/>
      <c r="U410" s="19"/>
      <c r="V410" s="19"/>
      <c r="W410" s="19"/>
      <c r="X410" s="19"/>
      <c r="Y410" s="19"/>
      <c r="Z410" s="19"/>
      <c r="AA410" s="19"/>
      <c r="AB410" s="22"/>
      <c r="AC410" s="22"/>
      <c r="AD410" s="22"/>
      <c r="AE410" s="22"/>
      <c r="AF410" s="22"/>
      <c r="AG410" s="22"/>
      <c r="AH410" s="22"/>
      <c r="AI410" s="22"/>
      <c r="AJ410" s="22"/>
      <c r="AK410" s="22"/>
    </row>
    <row r="411" spans="1:37" s="13" customFormat="1" ht="17.100000000000001" customHeight="1">
      <c r="A411" s="58">
        <v>7</v>
      </c>
      <c r="B411" s="57" t="s">
        <v>185</v>
      </c>
      <c r="C411" s="57" t="s">
        <v>186</v>
      </c>
      <c r="D411" s="57" t="s">
        <v>187</v>
      </c>
      <c r="E411" s="44" t="s">
        <v>31</v>
      </c>
      <c r="F411" s="20"/>
      <c r="G411" s="5">
        <v>2014</v>
      </c>
      <c r="H411" s="37">
        <f t="shared" si="82"/>
        <v>4528.8999999999996</v>
      </c>
      <c r="I411" s="37"/>
      <c r="J411" s="29">
        <v>4528.8999999999996</v>
      </c>
      <c r="K411" s="37"/>
      <c r="L411" s="37"/>
      <c r="M411" s="19"/>
      <c r="N411" s="19"/>
      <c r="O411" s="19"/>
      <c r="P411" s="19"/>
      <c r="Q411" s="19"/>
      <c r="R411" s="19"/>
      <c r="S411" s="19"/>
      <c r="T411" s="19"/>
      <c r="U411" s="19"/>
      <c r="V411" s="19"/>
      <c r="W411" s="19"/>
      <c r="X411" s="19"/>
      <c r="Y411" s="19"/>
      <c r="Z411" s="19"/>
      <c r="AA411" s="19"/>
      <c r="AB411" s="22"/>
      <c r="AC411" s="22"/>
      <c r="AD411" s="22"/>
      <c r="AE411" s="22"/>
      <c r="AF411" s="22"/>
      <c r="AG411" s="22"/>
      <c r="AH411" s="22"/>
      <c r="AI411" s="22"/>
      <c r="AJ411" s="22"/>
      <c r="AK411" s="22"/>
    </row>
    <row r="412" spans="1:37" s="13" customFormat="1" ht="17.100000000000001" customHeight="1">
      <c r="A412" s="58"/>
      <c r="B412" s="57"/>
      <c r="C412" s="57"/>
      <c r="D412" s="57"/>
      <c r="E412" s="44"/>
      <c r="F412" s="20"/>
      <c r="G412" s="5">
        <v>2015</v>
      </c>
      <c r="H412" s="37">
        <f t="shared" si="82"/>
        <v>4528.8999999999996</v>
      </c>
      <c r="I412" s="37"/>
      <c r="J412" s="29">
        <v>4528.8999999999996</v>
      </c>
      <c r="K412" s="37"/>
      <c r="L412" s="37"/>
      <c r="M412" s="19"/>
      <c r="N412" s="19"/>
      <c r="O412" s="19"/>
      <c r="P412" s="19"/>
      <c r="Q412" s="19"/>
      <c r="R412" s="19"/>
      <c r="S412" s="19"/>
      <c r="T412" s="19"/>
      <c r="U412" s="19"/>
      <c r="V412" s="19"/>
      <c r="W412" s="19"/>
      <c r="X412" s="19"/>
      <c r="Y412" s="19"/>
      <c r="Z412" s="19"/>
      <c r="AA412" s="19"/>
      <c r="AB412" s="22"/>
      <c r="AC412" s="22"/>
      <c r="AD412" s="22"/>
      <c r="AE412" s="22"/>
      <c r="AF412" s="22"/>
      <c r="AG412" s="22"/>
      <c r="AH412" s="22"/>
      <c r="AI412" s="22"/>
      <c r="AJ412" s="22"/>
      <c r="AK412" s="22"/>
    </row>
    <row r="413" spans="1:37" s="13" customFormat="1" ht="17.100000000000001" customHeight="1">
      <c r="A413" s="58"/>
      <c r="B413" s="57"/>
      <c r="C413" s="57"/>
      <c r="D413" s="57"/>
      <c r="E413" s="44"/>
      <c r="F413" s="20"/>
      <c r="G413" s="5">
        <v>2016</v>
      </c>
      <c r="H413" s="37">
        <f t="shared" si="82"/>
        <v>4528.8999999999996</v>
      </c>
      <c r="I413" s="37"/>
      <c r="J413" s="29">
        <v>4528.8999999999996</v>
      </c>
      <c r="K413" s="37"/>
      <c r="L413" s="37"/>
      <c r="M413" s="19"/>
      <c r="N413" s="19"/>
      <c r="O413" s="19"/>
      <c r="P413" s="19"/>
      <c r="Q413" s="19"/>
      <c r="R413" s="19"/>
      <c r="S413" s="19"/>
      <c r="T413" s="19"/>
      <c r="U413" s="19"/>
      <c r="V413" s="19"/>
      <c r="W413" s="19"/>
      <c r="X413" s="19"/>
      <c r="Y413" s="19"/>
      <c r="Z413" s="19"/>
      <c r="AA413" s="19"/>
      <c r="AB413" s="22"/>
      <c r="AC413" s="22"/>
      <c r="AD413" s="22"/>
      <c r="AE413" s="22"/>
      <c r="AF413" s="22"/>
      <c r="AG413" s="22"/>
      <c r="AH413" s="22"/>
      <c r="AI413" s="22"/>
      <c r="AJ413" s="22"/>
      <c r="AK413" s="22"/>
    </row>
    <row r="414" spans="1:37" s="13" customFormat="1" ht="17.100000000000001" customHeight="1">
      <c r="A414" s="58"/>
      <c r="B414" s="57"/>
      <c r="C414" s="57"/>
      <c r="D414" s="57"/>
      <c r="E414" s="44"/>
      <c r="F414" s="20"/>
      <c r="G414" s="5">
        <v>2017</v>
      </c>
      <c r="H414" s="37">
        <f t="shared" si="82"/>
        <v>0</v>
      </c>
      <c r="I414" s="37"/>
      <c r="J414" s="29"/>
      <c r="K414" s="37"/>
      <c r="L414" s="37"/>
      <c r="M414" s="19"/>
      <c r="N414" s="19"/>
      <c r="O414" s="19"/>
      <c r="P414" s="19"/>
      <c r="Q414" s="19"/>
      <c r="R414" s="19"/>
      <c r="S414" s="19"/>
      <c r="T414" s="19"/>
      <c r="U414" s="19"/>
      <c r="V414" s="19"/>
      <c r="W414" s="19"/>
      <c r="X414" s="19"/>
      <c r="Y414" s="19"/>
      <c r="Z414" s="19"/>
      <c r="AA414" s="19"/>
      <c r="AB414" s="22"/>
      <c r="AC414" s="22"/>
      <c r="AD414" s="22"/>
      <c r="AE414" s="22"/>
      <c r="AF414" s="22"/>
      <c r="AG414" s="22"/>
      <c r="AH414" s="22"/>
      <c r="AI414" s="22"/>
      <c r="AJ414" s="22"/>
      <c r="AK414" s="22"/>
    </row>
    <row r="415" spans="1:37" s="13" customFormat="1" ht="17.100000000000001" customHeight="1">
      <c r="A415" s="58"/>
      <c r="B415" s="57"/>
      <c r="C415" s="57"/>
      <c r="D415" s="57"/>
      <c r="E415" s="44"/>
      <c r="F415" s="20"/>
      <c r="G415" s="5">
        <v>2018</v>
      </c>
      <c r="H415" s="37">
        <f t="shared" si="82"/>
        <v>0</v>
      </c>
      <c r="I415" s="37"/>
      <c r="J415" s="29"/>
      <c r="K415" s="37"/>
      <c r="L415" s="37"/>
      <c r="M415" s="19"/>
      <c r="N415" s="19"/>
      <c r="O415" s="19"/>
      <c r="P415" s="19"/>
      <c r="Q415" s="19"/>
      <c r="R415" s="19"/>
      <c r="S415" s="19"/>
      <c r="T415" s="19"/>
      <c r="U415" s="19"/>
      <c r="V415" s="19"/>
      <c r="W415" s="19"/>
      <c r="X415" s="19"/>
      <c r="Y415" s="19"/>
      <c r="Z415" s="19"/>
      <c r="AA415" s="19"/>
      <c r="AB415" s="22"/>
      <c r="AC415" s="22"/>
      <c r="AD415" s="22"/>
      <c r="AE415" s="22"/>
      <c r="AF415" s="22"/>
      <c r="AG415" s="22"/>
      <c r="AH415" s="22"/>
      <c r="AI415" s="22"/>
      <c r="AJ415" s="22"/>
      <c r="AK415" s="22"/>
    </row>
    <row r="416" spans="1:37" s="13" customFormat="1" ht="17.100000000000001" customHeight="1">
      <c r="A416" s="58"/>
      <c r="B416" s="57"/>
      <c r="C416" s="57"/>
      <c r="D416" s="57"/>
      <c r="E416" s="44"/>
      <c r="F416" s="20"/>
      <c r="G416" s="5">
        <v>2019</v>
      </c>
      <c r="H416" s="37">
        <f t="shared" si="82"/>
        <v>0</v>
      </c>
      <c r="I416" s="37"/>
      <c r="J416" s="29"/>
      <c r="K416" s="37"/>
      <c r="L416" s="37"/>
      <c r="M416" s="19"/>
      <c r="N416" s="19"/>
      <c r="O416" s="19"/>
      <c r="P416" s="19"/>
      <c r="Q416" s="19"/>
      <c r="R416" s="19"/>
      <c r="S416" s="19"/>
      <c r="T416" s="19"/>
      <c r="U416" s="19"/>
      <c r="V416" s="19"/>
      <c r="W416" s="19"/>
      <c r="X416" s="19"/>
      <c r="Y416" s="19"/>
      <c r="Z416" s="19"/>
      <c r="AA416" s="19"/>
      <c r="AB416" s="22"/>
      <c r="AC416" s="22"/>
      <c r="AD416" s="22"/>
      <c r="AE416" s="22"/>
      <c r="AF416" s="22"/>
      <c r="AG416" s="22"/>
      <c r="AH416" s="22"/>
      <c r="AI416" s="22"/>
      <c r="AJ416" s="22"/>
      <c r="AK416" s="22"/>
    </row>
    <row r="417" spans="1:37" s="13" customFormat="1" ht="17.100000000000001" customHeight="1">
      <c r="A417" s="58"/>
      <c r="B417" s="57"/>
      <c r="C417" s="57"/>
      <c r="D417" s="57"/>
      <c r="E417" s="44"/>
      <c r="F417" s="20"/>
      <c r="G417" s="5">
        <v>2020</v>
      </c>
      <c r="H417" s="37">
        <f t="shared" si="82"/>
        <v>0</v>
      </c>
      <c r="I417" s="37"/>
      <c r="J417" s="29"/>
      <c r="K417" s="37"/>
      <c r="L417" s="37"/>
      <c r="M417" s="19"/>
      <c r="N417" s="19"/>
      <c r="O417" s="19"/>
      <c r="P417" s="19"/>
      <c r="Q417" s="19"/>
      <c r="R417" s="19"/>
      <c r="S417" s="19"/>
      <c r="T417" s="19"/>
      <c r="U417" s="19"/>
      <c r="V417" s="19"/>
      <c r="W417" s="19"/>
      <c r="X417" s="19"/>
      <c r="Y417" s="19"/>
      <c r="Z417" s="19"/>
      <c r="AA417" s="19"/>
      <c r="AB417" s="22"/>
      <c r="AC417" s="22"/>
      <c r="AD417" s="22"/>
      <c r="AE417" s="22"/>
      <c r="AF417" s="22"/>
      <c r="AG417" s="22"/>
      <c r="AH417" s="22"/>
      <c r="AI417" s="22"/>
      <c r="AJ417" s="22"/>
      <c r="AK417" s="22"/>
    </row>
    <row r="418" spans="1:37" s="13" customFormat="1">
      <c r="A418" s="14"/>
      <c r="B418" s="54" t="s">
        <v>113</v>
      </c>
      <c r="C418" s="55"/>
      <c r="D418" s="55"/>
      <c r="E418" s="56"/>
      <c r="F418" s="20"/>
      <c r="G418" s="31">
        <v>2014</v>
      </c>
      <c r="H418" s="40">
        <f t="shared" ref="H418:H424" si="83">H369+H376+H383+H390+H397+H404+H411</f>
        <v>5037.8999999999996</v>
      </c>
      <c r="I418" s="40">
        <f t="shared" ref="I418:L418" si="84">I369+I376+I383+I390+I397+I404+I411</f>
        <v>0</v>
      </c>
      <c r="J418" s="40">
        <f>J369+J376+J383+J390+J397+J404+J411</f>
        <v>4528.8999999999996</v>
      </c>
      <c r="K418" s="40">
        <f t="shared" si="84"/>
        <v>509</v>
      </c>
      <c r="L418" s="40">
        <f t="shared" si="84"/>
        <v>0</v>
      </c>
      <c r="M418" s="19"/>
      <c r="N418" s="19"/>
      <c r="O418" s="19"/>
      <c r="P418" s="19"/>
      <c r="Q418" s="19"/>
      <c r="R418" s="19"/>
      <c r="S418" s="19"/>
      <c r="T418" s="19"/>
      <c r="U418" s="19"/>
      <c r="V418" s="19"/>
      <c r="W418" s="19"/>
      <c r="X418" s="19"/>
      <c r="Y418" s="19"/>
      <c r="Z418" s="19"/>
      <c r="AA418" s="19"/>
      <c r="AB418" s="22"/>
      <c r="AC418" s="22"/>
      <c r="AD418" s="22"/>
      <c r="AE418" s="22"/>
      <c r="AF418" s="22"/>
      <c r="AG418" s="22"/>
      <c r="AH418" s="22"/>
      <c r="AI418" s="22"/>
      <c r="AJ418" s="22"/>
      <c r="AK418" s="22"/>
    </row>
    <row r="419" spans="1:37" s="13" customFormat="1">
      <c r="A419" s="14"/>
      <c r="B419" s="2"/>
      <c r="C419" s="2"/>
      <c r="D419" s="2"/>
      <c r="E419" s="2"/>
      <c r="F419" s="20"/>
      <c r="G419" s="31">
        <v>2015</v>
      </c>
      <c r="H419" s="40">
        <f t="shared" si="83"/>
        <v>5093.8999999999996</v>
      </c>
      <c r="I419" s="40">
        <f t="shared" ref="I419:L419" si="85">I370+I377+I384+I391+I398+I405+I412</f>
        <v>0</v>
      </c>
      <c r="J419" s="40">
        <f t="shared" si="85"/>
        <v>4528.8999999999996</v>
      </c>
      <c r="K419" s="40">
        <f t="shared" si="85"/>
        <v>565</v>
      </c>
      <c r="L419" s="40">
        <f t="shared" si="85"/>
        <v>0</v>
      </c>
      <c r="M419" s="19"/>
      <c r="N419" s="19"/>
      <c r="O419" s="19"/>
      <c r="P419" s="19"/>
      <c r="Q419" s="19"/>
      <c r="R419" s="19"/>
      <c r="S419" s="19"/>
      <c r="T419" s="19"/>
      <c r="U419" s="19"/>
      <c r="V419" s="19"/>
      <c r="W419" s="19"/>
      <c r="X419" s="19"/>
      <c r="Y419" s="19"/>
      <c r="Z419" s="19"/>
      <c r="AA419" s="19"/>
      <c r="AB419" s="22"/>
      <c r="AC419" s="22"/>
      <c r="AD419" s="22"/>
      <c r="AE419" s="22"/>
      <c r="AF419" s="22"/>
      <c r="AG419" s="22"/>
      <c r="AH419" s="22"/>
      <c r="AI419" s="22"/>
      <c r="AJ419" s="22"/>
      <c r="AK419" s="22"/>
    </row>
    <row r="420" spans="1:37" s="13" customFormat="1">
      <c r="A420" s="14"/>
      <c r="B420" s="2"/>
      <c r="C420" s="2"/>
      <c r="D420" s="2"/>
      <c r="E420" s="2"/>
      <c r="F420" s="20"/>
      <c r="G420" s="31">
        <v>2016</v>
      </c>
      <c r="H420" s="40">
        <f t="shared" si="83"/>
        <v>5093.8999999999996</v>
      </c>
      <c r="I420" s="40">
        <f t="shared" ref="I420:L420" si="86">I371+I378+I385+I392+I399+I406+I413</f>
        <v>0</v>
      </c>
      <c r="J420" s="40">
        <f t="shared" si="86"/>
        <v>4528.8999999999996</v>
      </c>
      <c r="K420" s="40">
        <f t="shared" si="86"/>
        <v>565</v>
      </c>
      <c r="L420" s="40">
        <f t="shared" si="86"/>
        <v>0</v>
      </c>
      <c r="M420" s="19"/>
      <c r="N420" s="19"/>
      <c r="O420" s="19"/>
      <c r="P420" s="19"/>
      <c r="Q420" s="19"/>
      <c r="R420" s="19"/>
      <c r="S420" s="19"/>
      <c r="T420" s="19"/>
      <c r="U420" s="19"/>
      <c r="V420" s="19"/>
      <c r="W420" s="19"/>
      <c r="X420" s="19"/>
      <c r="Y420" s="19"/>
      <c r="Z420" s="19"/>
      <c r="AA420" s="19"/>
      <c r="AB420" s="22"/>
      <c r="AC420" s="22"/>
      <c r="AD420" s="22"/>
      <c r="AE420" s="22"/>
      <c r="AF420" s="22"/>
      <c r="AG420" s="22"/>
      <c r="AH420" s="22"/>
      <c r="AI420" s="22"/>
      <c r="AJ420" s="22"/>
      <c r="AK420" s="22"/>
    </row>
    <row r="421" spans="1:37" s="13" customFormat="1">
      <c r="A421" s="14"/>
      <c r="B421" s="2"/>
      <c r="C421" s="2"/>
      <c r="D421" s="2"/>
      <c r="E421" s="2"/>
      <c r="F421" s="20"/>
      <c r="G421" s="31">
        <v>2017</v>
      </c>
      <c r="H421" s="40">
        <f t="shared" si="83"/>
        <v>565</v>
      </c>
      <c r="I421" s="40">
        <f t="shared" ref="I421:L421" si="87">I372+I379+I386+I393+I400+I407+I414</f>
        <v>0</v>
      </c>
      <c r="J421" s="40">
        <f t="shared" si="87"/>
        <v>0</v>
      </c>
      <c r="K421" s="40">
        <f t="shared" si="87"/>
        <v>565</v>
      </c>
      <c r="L421" s="40">
        <f t="shared" si="87"/>
        <v>0</v>
      </c>
      <c r="M421" s="19"/>
      <c r="N421" s="19"/>
      <c r="O421" s="19"/>
      <c r="P421" s="19"/>
      <c r="Q421" s="19"/>
      <c r="R421" s="19"/>
      <c r="S421" s="19"/>
      <c r="T421" s="19"/>
      <c r="U421" s="19"/>
      <c r="V421" s="19"/>
      <c r="W421" s="19"/>
      <c r="X421" s="19"/>
      <c r="Y421" s="19"/>
      <c r="Z421" s="19"/>
      <c r="AA421" s="19"/>
      <c r="AB421" s="22"/>
      <c r="AC421" s="22"/>
      <c r="AD421" s="22"/>
      <c r="AE421" s="22"/>
      <c r="AF421" s="22"/>
      <c r="AG421" s="22"/>
      <c r="AH421" s="22"/>
      <c r="AI421" s="22"/>
      <c r="AJ421" s="22"/>
      <c r="AK421" s="22"/>
    </row>
    <row r="422" spans="1:37" s="13" customFormat="1">
      <c r="A422" s="14"/>
      <c r="B422" s="2"/>
      <c r="C422" s="2"/>
      <c r="D422" s="2"/>
      <c r="E422" s="2"/>
      <c r="F422" s="20"/>
      <c r="G422" s="31">
        <v>2018</v>
      </c>
      <c r="H422" s="40">
        <f t="shared" si="83"/>
        <v>565</v>
      </c>
      <c r="I422" s="40">
        <f t="shared" ref="I422:L422" si="88">I373+I380+I387+I394+I401+I408+I415</f>
        <v>0</v>
      </c>
      <c r="J422" s="40">
        <f t="shared" si="88"/>
        <v>0</v>
      </c>
      <c r="K422" s="40">
        <f t="shared" si="88"/>
        <v>565</v>
      </c>
      <c r="L422" s="40">
        <f t="shared" si="88"/>
        <v>0</v>
      </c>
      <c r="M422" s="19"/>
      <c r="N422" s="19"/>
      <c r="O422" s="19"/>
      <c r="P422" s="19"/>
      <c r="Q422" s="19"/>
      <c r="R422" s="19"/>
      <c r="S422" s="19"/>
      <c r="T422" s="19"/>
      <c r="U422" s="19"/>
      <c r="V422" s="19"/>
      <c r="W422" s="19"/>
      <c r="X422" s="19"/>
      <c r="Y422" s="19"/>
      <c r="Z422" s="19"/>
      <c r="AA422" s="19"/>
      <c r="AB422" s="22"/>
      <c r="AC422" s="22"/>
      <c r="AD422" s="22"/>
      <c r="AE422" s="22"/>
      <c r="AF422" s="22"/>
      <c r="AG422" s="22"/>
      <c r="AH422" s="22"/>
      <c r="AI422" s="22"/>
      <c r="AJ422" s="22"/>
      <c r="AK422" s="22"/>
    </row>
    <row r="423" spans="1:37" s="13" customFormat="1">
      <c r="A423" s="14"/>
      <c r="B423" s="2"/>
      <c r="C423" s="2"/>
      <c r="D423" s="2"/>
      <c r="E423" s="2"/>
      <c r="F423" s="20"/>
      <c r="G423" s="31">
        <v>2019</v>
      </c>
      <c r="H423" s="40">
        <f t="shared" si="83"/>
        <v>565</v>
      </c>
      <c r="I423" s="40">
        <f t="shared" ref="I423:L423" si="89">I374+I381+I388+I395+I402+I409+I416</f>
        <v>0</v>
      </c>
      <c r="J423" s="40">
        <f t="shared" si="89"/>
        <v>0</v>
      </c>
      <c r="K423" s="40">
        <f t="shared" si="89"/>
        <v>565</v>
      </c>
      <c r="L423" s="40">
        <f t="shared" si="89"/>
        <v>0</v>
      </c>
      <c r="M423" s="19"/>
      <c r="N423" s="19"/>
      <c r="O423" s="19"/>
      <c r="P423" s="19"/>
      <c r="Q423" s="19"/>
      <c r="R423" s="19"/>
      <c r="S423" s="19"/>
      <c r="T423" s="19"/>
      <c r="U423" s="19"/>
      <c r="V423" s="19"/>
      <c r="W423" s="19"/>
      <c r="X423" s="19"/>
      <c r="Y423" s="19"/>
      <c r="Z423" s="19"/>
      <c r="AA423" s="19"/>
      <c r="AB423" s="22"/>
      <c r="AC423" s="22"/>
      <c r="AD423" s="22"/>
      <c r="AE423" s="22"/>
      <c r="AF423" s="22"/>
      <c r="AG423" s="22"/>
      <c r="AH423" s="22"/>
      <c r="AI423" s="22"/>
      <c r="AJ423" s="22"/>
      <c r="AK423" s="22"/>
    </row>
    <row r="424" spans="1:37" s="13" customFormat="1">
      <c r="A424" s="14"/>
      <c r="B424" s="2"/>
      <c r="C424" s="2"/>
      <c r="D424" s="2"/>
      <c r="E424" s="2"/>
      <c r="F424" s="20"/>
      <c r="G424" s="31">
        <v>2020</v>
      </c>
      <c r="H424" s="40">
        <f t="shared" si="83"/>
        <v>565</v>
      </c>
      <c r="I424" s="40">
        <f t="shared" ref="I424:L424" si="90">I375+I382+I389+I396+I403+I410+I417</f>
        <v>0</v>
      </c>
      <c r="J424" s="40">
        <f t="shared" si="90"/>
        <v>0</v>
      </c>
      <c r="K424" s="40">
        <f t="shared" si="90"/>
        <v>565</v>
      </c>
      <c r="L424" s="40">
        <f t="shared" si="90"/>
        <v>0</v>
      </c>
      <c r="M424" s="19"/>
      <c r="N424" s="19"/>
      <c r="O424" s="19"/>
      <c r="P424" s="19"/>
      <c r="Q424" s="19"/>
      <c r="R424" s="19"/>
      <c r="S424" s="19"/>
      <c r="T424" s="19"/>
      <c r="U424" s="19"/>
      <c r="V424" s="19"/>
      <c r="W424" s="19"/>
      <c r="X424" s="19"/>
      <c r="Y424" s="19"/>
      <c r="Z424" s="19"/>
      <c r="AA424" s="19"/>
      <c r="AB424" s="22"/>
      <c r="AC424" s="22"/>
      <c r="AD424" s="22"/>
      <c r="AE424" s="22"/>
      <c r="AF424" s="22"/>
      <c r="AG424" s="22"/>
      <c r="AH424" s="22"/>
      <c r="AI424" s="22"/>
      <c r="AJ424" s="22"/>
      <c r="AK424" s="22"/>
    </row>
    <row r="425" spans="1:37" s="13" customFormat="1" ht="17.25" customHeight="1">
      <c r="A425" s="54" t="s">
        <v>180</v>
      </c>
      <c r="B425" s="55"/>
      <c r="C425" s="55"/>
      <c r="D425" s="55"/>
      <c r="E425" s="55"/>
      <c r="F425" s="55"/>
      <c r="G425" s="55"/>
      <c r="H425" s="55"/>
      <c r="I425" s="55"/>
      <c r="J425" s="55"/>
      <c r="K425" s="55"/>
      <c r="L425" s="56"/>
      <c r="M425" s="19"/>
      <c r="N425" s="19"/>
      <c r="O425" s="19"/>
      <c r="P425" s="19"/>
      <c r="Q425" s="19"/>
      <c r="R425" s="19"/>
      <c r="S425" s="19"/>
      <c r="T425" s="19"/>
      <c r="U425" s="19"/>
      <c r="V425" s="19"/>
      <c r="W425" s="19"/>
      <c r="X425" s="19"/>
      <c r="Y425" s="19"/>
      <c r="Z425" s="19"/>
      <c r="AA425" s="19"/>
      <c r="AB425" s="22"/>
      <c r="AC425" s="22"/>
      <c r="AD425" s="22"/>
      <c r="AE425" s="22"/>
      <c r="AF425" s="22"/>
      <c r="AG425" s="22"/>
      <c r="AH425" s="22"/>
      <c r="AI425" s="22"/>
      <c r="AJ425" s="22"/>
      <c r="AK425" s="22"/>
    </row>
    <row r="426" spans="1:37" s="13" customFormat="1" ht="15" customHeight="1">
      <c r="A426" s="84" t="s">
        <v>85</v>
      </c>
      <c r="B426" s="85"/>
      <c r="C426" s="85"/>
      <c r="D426" s="85"/>
      <c r="E426" s="85"/>
      <c r="F426" s="85"/>
      <c r="G426" s="85"/>
      <c r="H426" s="85"/>
      <c r="I426" s="85"/>
      <c r="J426" s="85"/>
      <c r="K426" s="85"/>
      <c r="L426" s="86"/>
      <c r="M426" s="19"/>
      <c r="N426" s="19"/>
      <c r="O426" s="19"/>
      <c r="P426" s="19"/>
      <c r="Q426" s="19"/>
      <c r="R426" s="19"/>
      <c r="S426" s="19"/>
      <c r="T426" s="19"/>
      <c r="U426" s="19"/>
      <c r="V426" s="19"/>
      <c r="W426" s="19"/>
      <c r="X426" s="19"/>
      <c r="Y426" s="19"/>
      <c r="Z426" s="19"/>
      <c r="AA426" s="19"/>
      <c r="AB426" s="22"/>
      <c r="AC426" s="22"/>
      <c r="AD426" s="22"/>
      <c r="AE426" s="22"/>
      <c r="AF426" s="22"/>
      <c r="AG426" s="22"/>
      <c r="AH426" s="22"/>
      <c r="AI426" s="22"/>
      <c r="AJ426" s="22"/>
      <c r="AK426" s="22"/>
    </row>
    <row r="427" spans="1:37" s="13" customFormat="1">
      <c r="A427" s="90" t="s">
        <v>105</v>
      </c>
      <c r="B427" s="57" t="s">
        <v>83</v>
      </c>
      <c r="C427" s="57" t="s">
        <v>39</v>
      </c>
      <c r="D427" s="57" t="s">
        <v>84</v>
      </c>
      <c r="E427" s="57" t="s">
        <v>36</v>
      </c>
      <c r="F427" s="20"/>
      <c r="G427" s="5">
        <v>2014</v>
      </c>
      <c r="H427" s="37">
        <f t="shared" ref="H427:H465" si="91">I427+J427+K427+L427</f>
        <v>1</v>
      </c>
      <c r="I427" s="37"/>
      <c r="J427" s="37"/>
      <c r="K427" s="37">
        <v>1</v>
      </c>
      <c r="L427" s="37"/>
      <c r="M427" s="19"/>
      <c r="N427" s="19"/>
      <c r="O427" s="19"/>
      <c r="P427" s="19"/>
      <c r="Q427" s="19"/>
      <c r="R427" s="19"/>
      <c r="S427" s="19"/>
      <c r="T427" s="19"/>
      <c r="U427" s="19"/>
      <c r="V427" s="19"/>
      <c r="W427" s="19"/>
      <c r="X427" s="19"/>
      <c r="Y427" s="19"/>
      <c r="Z427" s="19"/>
      <c r="AA427" s="19"/>
      <c r="AB427" s="22"/>
      <c r="AC427" s="22"/>
      <c r="AD427" s="22"/>
      <c r="AE427" s="22"/>
      <c r="AF427" s="22"/>
      <c r="AG427" s="22"/>
      <c r="AH427" s="22"/>
      <c r="AI427" s="22"/>
      <c r="AJ427" s="22"/>
      <c r="AK427" s="22"/>
    </row>
    <row r="428" spans="1:37" s="13" customFormat="1">
      <c r="A428" s="91"/>
      <c r="B428" s="57"/>
      <c r="C428" s="57"/>
      <c r="D428" s="57"/>
      <c r="E428" s="57"/>
      <c r="F428" s="20"/>
      <c r="G428" s="5">
        <v>2015</v>
      </c>
      <c r="H428" s="37">
        <f t="shared" si="91"/>
        <v>1</v>
      </c>
      <c r="I428" s="37"/>
      <c r="J428" s="37"/>
      <c r="K428" s="37">
        <v>1</v>
      </c>
      <c r="L428" s="37"/>
      <c r="M428" s="19"/>
      <c r="N428" s="19"/>
      <c r="O428" s="19"/>
      <c r="P428" s="19"/>
      <c r="Q428" s="19"/>
      <c r="R428" s="19"/>
      <c r="S428" s="19"/>
      <c r="T428" s="19"/>
      <c r="U428" s="19"/>
      <c r="V428" s="19"/>
      <c r="W428" s="19"/>
      <c r="X428" s="19"/>
      <c r="Y428" s="19"/>
      <c r="Z428" s="19"/>
      <c r="AA428" s="19"/>
      <c r="AB428" s="22"/>
      <c r="AC428" s="22"/>
      <c r="AD428" s="22"/>
      <c r="AE428" s="22"/>
      <c r="AF428" s="22"/>
      <c r="AG428" s="22"/>
      <c r="AH428" s="22"/>
      <c r="AI428" s="22"/>
      <c r="AJ428" s="22"/>
      <c r="AK428" s="22"/>
    </row>
    <row r="429" spans="1:37" s="13" customFormat="1">
      <c r="A429" s="91"/>
      <c r="B429" s="57"/>
      <c r="C429" s="57"/>
      <c r="D429" s="57"/>
      <c r="E429" s="57"/>
      <c r="F429" s="20"/>
      <c r="G429" s="5">
        <v>2016</v>
      </c>
      <c r="H429" s="37">
        <f t="shared" si="91"/>
        <v>1</v>
      </c>
      <c r="I429" s="37"/>
      <c r="J429" s="37"/>
      <c r="K429" s="37">
        <v>1</v>
      </c>
      <c r="L429" s="37"/>
      <c r="M429" s="19"/>
      <c r="N429" s="19"/>
      <c r="O429" s="19"/>
      <c r="P429" s="19"/>
      <c r="Q429" s="19"/>
      <c r="R429" s="19"/>
      <c r="S429" s="19"/>
      <c r="T429" s="19"/>
      <c r="U429" s="19"/>
      <c r="V429" s="19"/>
      <c r="W429" s="19"/>
      <c r="X429" s="19"/>
      <c r="Y429" s="19"/>
      <c r="Z429" s="19"/>
      <c r="AA429" s="19"/>
      <c r="AB429" s="22"/>
      <c r="AC429" s="22"/>
      <c r="AD429" s="22"/>
      <c r="AE429" s="22"/>
      <c r="AF429" s="22"/>
      <c r="AG429" s="22"/>
      <c r="AH429" s="22"/>
      <c r="AI429" s="22"/>
      <c r="AJ429" s="22"/>
      <c r="AK429" s="22"/>
    </row>
    <row r="430" spans="1:37" s="13" customFormat="1">
      <c r="A430" s="91"/>
      <c r="B430" s="57"/>
      <c r="C430" s="57"/>
      <c r="D430" s="57"/>
      <c r="E430" s="57"/>
      <c r="F430" s="20"/>
      <c r="G430" s="5">
        <v>2017</v>
      </c>
      <c r="H430" s="37">
        <f t="shared" si="91"/>
        <v>1</v>
      </c>
      <c r="I430" s="37"/>
      <c r="J430" s="37"/>
      <c r="K430" s="37">
        <v>1</v>
      </c>
      <c r="L430" s="37"/>
      <c r="M430" s="19"/>
      <c r="N430" s="19"/>
      <c r="O430" s="19"/>
      <c r="P430" s="19"/>
      <c r="Q430" s="19"/>
      <c r="R430" s="19"/>
      <c r="S430" s="19"/>
      <c r="T430" s="19"/>
      <c r="U430" s="19"/>
      <c r="V430" s="19"/>
      <c r="W430" s="19"/>
      <c r="X430" s="19"/>
      <c r="Y430" s="19"/>
      <c r="Z430" s="19"/>
      <c r="AA430" s="19"/>
      <c r="AB430" s="22"/>
      <c r="AC430" s="22"/>
      <c r="AD430" s="22"/>
      <c r="AE430" s="22"/>
      <c r="AF430" s="22"/>
      <c r="AG430" s="22"/>
      <c r="AH430" s="22"/>
      <c r="AI430" s="22"/>
      <c r="AJ430" s="22"/>
      <c r="AK430" s="22"/>
    </row>
    <row r="431" spans="1:37" s="13" customFormat="1">
      <c r="A431" s="91"/>
      <c r="B431" s="57"/>
      <c r="C431" s="57"/>
      <c r="D431" s="57"/>
      <c r="E431" s="57"/>
      <c r="F431" s="20"/>
      <c r="G431" s="5">
        <v>2018</v>
      </c>
      <c r="H431" s="37">
        <f t="shared" si="91"/>
        <v>1</v>
      </c>
      <c r="I431" s="37"/>
      <c r="J431" s="37"/>
      <c r="K431" s="37">
        <v>1</v>
      </c>
      <c r="L431" s="37"/>
      <c r="M431" s="19"/>
      <c r="N431" s="19"/>
      <c r="O431" s="19"/>
      <c r="P431" s="19"/>
      <c r="Q431" s="19"/>
      <c r="R431" s="19"/>
      <c r="S431" s="19"/>
      <c r="T431" s="19"/>
      <c r="U431" s="19"/>
      <c r="V431" s="19"/>
      <c r="W431" s="19"/>
      <c r="X431" s="19"/>
      <c r="Y431" s="19"/>
      <c r="Z431" s="19"/>
      <c r="AA431" s="19"/>
      <c r="AB431" s="22"/>
      <c r="AC431" s="22"/>
      <c r="AD431" s="22"/>
      <c r="AE431" s="22"/>
      <c r="AF431" s="22"/>
      <c r="AG431" s="22"/>
      <c r="AH431" s="22"/>
      <c r="AI431" s="22"/>
      <c r="AJ431" s="22"/>
      <c r="AK431" s="22"/>
    </row>
    <row r="432" spans="1:37" s="13" customFormat="1">
      <c r="A432" s="91"/>
      <c r="B432" s="57"/>
      <c r="C432" s="57"/>
      <c r="D432" s="57"/>
      <c r="E432" s="57"/>
      <c r="F432" s="20"/>
      <c r="G432" s="5">
        <v>2019</v>
      </c>
      <c r="H432" s="37">
        <f t="shared" si="91"/>
        <v>1</v>
      </c>
      <c r="I432" s="37"/>
      <c r="J432" s="37"/>
      <c r="K432" s="37">
        <v>1</v>
      </c>
      <c r="L432" s="37"/>
      <c r="M432" s="19"/>
      <c r="N432" s="19"/>
      <c r="O432" s="19"/>
      <c r="P432" s="19"/>
      <c r="Q432" s="19"/>
      <c r="R432" s="19"/>
      <c r="S432" s="19"/>
      <c r="T432" s="19"/>
      <c r="U432" s="19"/>
      <c r="V432" s="19"/>
      <c r="W432" s="19"/>
      <c r="X432" s="19"/>
      <c r="Y432" s="19"/>
      <c r="Z432" s="19"/>
      <c r="AA432" s="19"/>
      <c r="AB432" s="22"/>
      <c r="AC432" s="22"/>
      <c r="AD432" s="22"/>
      <c r="AE432" s="22"/>
      <c r="AF432" s="22"/>
      <c r="AG432" s="22"/>
      <c r="AH432" s="22"/>
      <c r="AI432" s="22"/>
      <c r="AJ432" s="22"/>
      <c r="AK432" s="22"/>
    </row>
    <row r="433" spans="1:37" s="13" customFormat="1">
      <c r="A433" s="92"/>
      <c r="B433" s="57"/>
      <c r="C433" s="57"/>
      <c r="D433" s="57"/>
      <c r="E433" s="57"/>
      <c r="F433" s="20"/>
      <c r="G433" s="5">
        <v>2020</v>
      </c>
      <c r="H433" s="37">
        <f t="shared" si="91"/>
        <v>1</v>
      </c>
      <c r="I433" s="37"/>
      <c r="J433" s="37"/>
      <c r="K433" s="37">
        <v>1</v>
      </c>
      <c r="L433" s="37"/>
      <c r="M433" s="19"/>
      <c r="N433" s="19"/>
      <c r="O433" s="19"/>
      <c r="P433" s="19"/>
      <c r="Q433" s="19"/>
      <c r="R433" s="19"/>
      <c r="S433" s="19"/>
      <c r="T433" s="19"/>
      <c r="U433" s="19"/>
      <c r="V433" s="19"/>
      <c r="W433" s="19"/>
      <c r="X433" s="19"/>
      <c r="Y433" s="19"/>
      <c r="Z433" s="19"/>
      <c r="AA433" s="19"/>
      <c r="AB433" s="22"/>
      <c r="AC433" s="22"/>
      <c r="AD433" s="22"/>
      <c r="AE433" s="22"/>
      <c r="AF433" s="22"/>
      <c r="AG433" s="22"/>
      <c r="AH433" s="22"/>
      <c r="AI433" s="22"/>
      <c r="AJ433" s="22"/>
      <c r="AK433" s="22"/>
    </row>
    <row r="434" spans="1:37" s="13" customFormat="1" ht="15" customHeight="1">
      <c r="A434" s="84" t="s">
        <v>86</v>
      </c>
      <c r="B434" s="85"/>
      <c r="C434" s="85"/>
      <c r="D434" s="85"/>
      <c r="E434" s="85"/>
      <c r="F434" s="85"/>
      <c r="G434" s="85"/>
      <c r="H434" s="85"/>
      <c r="I434" s="85"/>
      <c r="J434" s="85"/>
      <c r="K434" s="85"/>
      <c r="L434" s="86"/>
      <c r="M434" s="19"/>
      <c r="N434" s="19"/>
      <c r="O434" s="19"/>
      <c r="P434" s="19"/>
      <c r="Q434" s="19"/>
      <c r="R434" s="19"/>
      <c r="S434" s="19"/>
      <c r="T434" s="19"/>
      <c r="U434" s="19"/>
      <c r="V434" s="19"/>
      <c r="W434" s="19"/>
      <c r="X434" s="19"/>
      <c r="Y434" s="19"/>
      <c r="Z434" s="19"/>
      <c r="AA434" s="19"/>
      <c r="AB434" s="22"/>
      <c r="AC434" s="22"/>
      <c r="AD434" s="22"/>
      <c r="AE434" s="22"/>
      <c r="AF434" s="22"/>
      <c r="AG434" s="22"/>
      <c r="AH434" s="22"/>
      <c r="AI434" s="22"/>
      <c r="AJ434" s="22"/>
      <c r="AK434" s="22"/>
    </row>
    <row r="435" spans="1:37" s="13" customFormat="1" ht="27" customHeight="1">
      <c r="A435" s="90" t="s">
        <v>106</v>
      </c>
      <c r="B435" s="129" t="s">
        <v>87</v>
      </c>
      <c r="C435" s="57" t="s">
        <v>107</v>
      </c>
      <c r="D435" s="57" t="s">
        <v>108</v>
      </c>
      <c r="E435" s="57" t="s">
        <v>36</v>
      </c>
      <c r="F435" s="128"/>
      <c r="G435" s="5">
        <v>2014</v>
      </c>
      <c r="H435" s="37">
        <f t="shared" si="91"/>
        <v>474</v>
      </c>
      <c r="I435" s="37"/>
      <c r="J435" s="37"/>
      <c r="K435" s="37">
        <v>474</v>
      </c>
      <c r="L435" s="37"/>
      <c r="M435" s="19"/>
      <c r="N435" s="19"/>
      <c r="O435" s="19"/>
      <c r="P435" s="19"/>
      <c r="Q435" s="19"/>
      <c r="R435" s="19"/>
      <c r="S435" s="19"/>
      <c r="T435" s="19"/>
      <c r="U435" s="19"/>
      <c r="V435" s="19"/>
      <c r="W435" s="19"/>
      <c r="X435" s="19"/>
      <c r="Y435" s="19"/>
      <c r="Z435" s="19"/>
      <c r="AA435" s="19"/>
      <c r="AB435" s="22"/>
      <c r="AC435" s="22"/>
      <c r="AD435" s="22"/>
      <c r="AE435" s="22"/>
      <c r="AF435" s="22"/>
      <c r="AG435" s="22"/>
      <c r="AH435" s="22"/>
      <c r="AI435" s="22"/>
      <c r="AJ435" s="22"/>
      <c r="AK435" s="22"/>
    </row>
    <row r="436" spans="1:37" s="13" customFormat="1" ht="27" customHeight="1">
      <c r="A436" s="91"/>
      <c r="B436" s="129"/>
      <c r="C436" s="57"/>
      <c r="D436" s="57"/>
      <c r="E436" s="57"/>
      <c r="F436" s="128"/>
      <c r="G436" s="5">
        <v>2015</v>
      </c>
      <c r="H436" s="37">
        <f t="shared" si="91"/>
        <v>500</v>
      </c>
      <c r="I436" s="37"/>
      <c r="J436" s="37"/>
      <c r="K436" s="37">
        <v>500</v>
      </c>
      <c r="L436" s="37"/>
      <c r="M436" s="19"/>
      <c r="N436" s="19"/>
      <c r="O436" s="19"/>
      <c r="P436" s="19"/>
      <c r="Q436" s="19"/>
      <c r="R436" s="19"/>
      <c r="S436" s="19"/>
      <c r="T436" s="19"/>
      <c r="U436" s="19"/>
      <c r="V436" s="19"/>
      <c r="W436" s="19"/>
      <c r="X436" s="19"/>
      <c r="Y436" s="19"/>
      <c r="Z436" s="19"/>
      <c r="AA436" s="19"/>
      <c r="AB436" s="22"/>
      <c r="AC436" s="22"/>
      <c r="AD436" s="22"/>
      <c r="AE436" s="22"/>
      <c r="AF436" s="22"/>
      <c r="AG436" s="22"/>
      <c r="AH436" s="22"/>
      <c r="AI436" s="22"/>
      <c r="AJ436" s="22"/>
      <c r="AK436" s="22"/>
    </row>
    <row r="437" spans="1:37" s="13" customFormat="1" ht="27" customHeight="1">
      <c r="A437" s="91"/>
      <c r="B437" s="129"/>
      <c r="C437" s="57"/>
      <c r="D437" s="57"/>
      <c r="E437" s="57"/>
      <c r="F437" s="128"/>
      <c r="G437" s="5">
        <v>2016</v>
      </c>
      <c r="H437" s="37">
        <f t="shared" si="91"/>
        <v>500</v>
      </c>
      <c r="I437" s="37"/>
      <c r="J437" s="37"/>
      <c r="K437" s="37">
        <v>500</v>
      </c>
      <c r="L437" s="37"/>
      <c r="M437" s="19"/>
      <c r="N437" s="19"/>
      <c r="O437" s="19"/>
      <c r="P437" s="19"/>
      <c r="Q437" s="19"/>
      <c r="R437" s="19"/>
      <c r="S437" s="19"/>
      <c r="T437" s="19"/>
      <c r="U437" s="19"/>
      <c r="V437" s="19"/>
      <c r="W437" s="19"/>
      <c r="X437" s="19"/>
      <c r="Y437" s="19"/>
      <c r="Z437" s="19"/>
      <c r="AA437" s="19"/>
      <c r="AB437" s="22"/>
      <c r="AC437" s="22"/>
      <c r="AD437" s="22"/>
      <c r="AE437" s="22"/>
      <c r="AF437" s="22"/>
      <c r="AG437" s="22"/>
      <c r="AH437" s="22"/>
      <c r="AI437" s="22"/>
      <c r="AJ437" s="22"/>
      <c r="AK437" s="22"/>
    </row>
    <row r="438" spans="1:37" s="13" customFormat="1" ht="27" customHeight="1">
      <c r="A438" s="91"/>
      <c r="B438" s="129"/>
      <c r="C438" s="57"/>
      <c r="D438" s="57"/>
      <c r="E438" s="57"/>
      <c r="F438" s="128"/>
      <c r="G438" s="5">
        <v>2017</v>
      </c>
      <c r="H438" s="37">
        <f t="shared" si="91"/>
        <v>500</v>
      </c>
      <c r="I438" s="37"/>
      <c r="J438" s="37"/>
      <c r="K438" s="37">
        <v>500</v>
      </c>
      <c r="L438" s="37"/>
      <c r="M438" s="19"/>
      <c r="N438" s="19"/>
      <c r="O438" s="19"/>
      <c r="P438" s="19"/>
      <c r="Q438" s="19"/>
      <c r="R438" s="19"/>
      <c r="S438" s="19"/>
      <c r="T438" s="19"/>
      <c r="U438" s="19"/>
      <c r="V438" s="19"/>
      <c r="W438" s="19"/>
      <c r="X438" s="19"/>
      <c r="Y438" s="19"/>
      <c r="Z438" s="19"/>
      <c r="AA438" s="19"/>
      <c r="AB438" s="22"/>
      <c r="AC438" s="22"/>
      <c r="AD438" s="22"/>
      <c r="AE438" s="22"/>
      <c r="AF438" s="22"/>
      <c r="AG438" s="22"/>
      <c r="AH438" s="22"/>
      <c r="AI438" s="22"/>
      <c r="AJ438" s="22"/>
      <c r="AK438" s="22"/>
    </row>
    <row r="439" spans="1:37" s="13" customFormat="1" ht="27" customHeight="1">
      <c r="A439" s="91"/>
      <c r="B439" s="129"/>
      <c r="C439" s="57"/>
      <c r="D439" s="57"/>
      <c r="E439" s="57"/>
      <c r="F439" s="128"/>
      <c r="G439" s="5">
        <v>2018</v>
      </c>
      <c r="H439" s="37">
        <f t="shared" si="91"/>
        <v>500</v>
      </c>
      <c r="I439" s="37"/>
      <c r="J439" s="37"/>
      <c r="K439" s="37">
        <v>500</v>
      </c>
      <c r="L439" s="37"/>
      <c r="M439" s="19"/>
      <c r="N439" s="19"/>
      <c r="O439" s="19"/>
      <c r="P439" s="19"/>
      <c r="Q439" s="19"/>
      <c r="R439" s="19"/>
      <c r="S439" s="19"/>
      <c r="T439" s="19"/>
      <c r="U439" s="19"/>
      <c r="V439" s="19"/>
      <c r="W439" s="19"/>
      <c r="X439" s="19"/>
      <c r="Y439" s="19"/>
      <c r="Z439" s="19"/>
      <c r="AA439" s="19"/>
      <c r="AB439" s="22"/>
      <c r="AC439" s="22"/>
      <c r="AD439" s="22"/>
      <c r="AE439" s="22"/>
      <c r="AF439" s="22"/>
      <c r="AG439" s="22"/>
      <c r="AH439" s="22"/>
      <c r="AI439" s="22"/>
      <c r="AJ439" s="22"/>
      <c r="AK439" s="22"/>
    </row>
    <row r="440" spans="1:37" s="13" customFormat="1" ht="27" customHeight="1">
      <c r="A440" s="91"/>
      <c r="B440" s="129"/>
      <c r="C440" s="57"/>
      <c r="D440" s="57"/>
      <c r="E440" s="57"/>
      <c r="F440" s="128"/>
      <c r="G440" s="5">
        <v>2019</v>
      </c>
      <c r="H440" s="37">
        <f t="shared" si="91"/>
        <v>500</v>
      </c>
      <c r="I440" s="37"/>
      <c r="J440" s="37"/>
      <c r="K440" s="37">
        <v>500</v>
      </c>
      <c r="L440" s="37"/>
      <c r="M440" s="19"/>
      <c r="N440" s="19"/>
      <c r="O440" s="19"/>
      <c r="P440" s="19"/>
      <c r="Q440" s="19"/>
      <c r="R440" s="19"/>
      <c r="S440" s="19"/>
      <c r="T440" s="19"/>
      <c r="U440" s="19"/>
      <c r="V440" s="19"/>
      <c r="W440" s="19"/>
      <c r="X440" s="19"/>
      <c r="Y440" s="19"/>
      <c r="Z440" s="19"/>
      <c r="AA440" s="19"/>
      <c r="AB440" s="22"/>
      <c r="AC440" s="22"/>
      <c r="AD440" s="22"/>
      <c r="AE440" s="22"/>
      <c r="AF440" s="22"/>
      <c r="AG440" s="22"/>
      <c r="AH440" s="22"/>
      <c r="AI440" s="22"/>
      <c r="AJ440" s="22"/>
      <c r="AK440" s="22"/>
    </row>
    <row r="441" spans="1:37" s="13" customFormat="1" ht="27" customHeight="1">
      <c r="A441" s="92"/>
      <c r="B441" s="129"/>
      <c r="C441" s="57"/>
      <c r="D441" s="57"/>
      <c r="E441" s="57"/>
      <c r="F441" s="128"/>
      <c r="G441" s="5">
        <v>2020</v>
      </c>
      <c r="H441" s="37">
        <f t="shared" si="91"/>
        <v>500</v>
      </c>
      <c r="I441" s="37"/>
      <c r="J441" s="37"/>
      <c r="K441" s="37">
        <v>500</v>
      </c>
      <c r="L441" s="37"/>
      <c r="M441" s="19"/>
      <c r="N441" s="19"/>
      <c r="O441" s="19"/>
      <c r="P441" s="19"/>
      <c r="Q441" s="19"/>
      <c r="R441" s="19"/>
      <c r="S441" s="19"/>
      <c r="T441" s="19"/>
      <c r="U441" s="19"/>
      <c r="V441" s="19"/>
      <c r="W441" s="19"/>
      <c r="X441" s="19"/>
      <c r="Y441" s="19"/>
      <c r="Z441" s="19"/>
      <c r="AA441" s="19"/>
      <c r="AB441" s="22"/>
      <c r="AC441" s="22"/>
      <c r="AD441" s="22"/>
      <c r="AE441" s="22"/>
      <c r="AF441" s="22"/>
      <c r="AG441" s="22"/>
      <c r="AH441" s="22"/>
      <c r="AI441" s="22"/>
      <c r="AJ441" s="22"/>
      <c r="AK441" s="22"/>
    </row>
    <row r="442" spans="1:37" s="13" customFormat="1" ht="13.5" customHeight="1">
      <c r="A442" s="54" t="s">
        <v>88</v>
      </c>
      <c r="B442" s="55"/>
      <c r="C442" s="55"/>
      <c r="D442" s="55"/>
      <c r="E442" s="55"/>
      <c r="F442" s="55"/>
      <c r="G442" s="55"/>
      <c r="H442" s="55"/>
      <c r="I442" s="55"/>
      <c r="J442" s="55"/>
      <c r="K442" s="55"/>
      <c r="L442" s="56"/>
      <c r="M442" s="19"/>
      <c r="N442" s="19"/>
      <c r="O442" s="19"/>
      <c r="P442" s="19"/>
      <c r="Q442" s="19"/>
      <c r="R442" s="19"/>
      <c r="S442" s="19"/>
      <c r="T442" s="19"/>
      <c r="U442" s="19"/>
      <c r="V442" s="19"/>
      <c r="W442" s="19"/>
      <c r="X442" s="19"/>
      <c r="Y442" s="19"/>
      <c r="Z442" s="19"/>
      <c r="AA442" s="19"/>
      <c r="AB442" s="22"/>
      <c r="AC442" s="22"/>
      <c r="AD442" s="22"/>
      <c r="AE442" s="22"/>
      <c r="AF442" s="22"/>
      <c r="AG442" s="22"/>
      <c r="AH442" s="22"/>
      <c r="AI442" s="22"/>
      <c r="AJ442" s="22"/>
      <c r="AK442" s="22"/>
    </row>
    <row r="443" spans="1:37" s="13" customFormat="1">
      <c r="A443" s="90" t="s">
        <v>109</v>
      </c>
      <c r="B443" s="57" t="s">
        <v>89</v>
      </c>
      <c r="C443" s="57" t="s">
        <v>46</v>
      </c>
      <c r="D443" s="129" t="s">
        <v>110</v>
      </c>
      <c r="E443" s="59" t="s">
        <v>36</v>
      </c>
      <c r="F443" s="20"/>
      <c r="G443" s="5">
        <v>2014</v>
      </c>
      <c r="H443" s="37">
        <f t="shared" si="91"/>
        <v>60</v>
      </c>
      <c r="I443" s="37"/>
      <c r="J443" s="37"/>
      <c r="K443" s="37">
        <v>60</v>
      </c>
      <c r="L443" s="37"/>
      <c r="M443" s="19"/>
      <c r="N443" s="19"/>
      <c r="O443" s="19"/>
      <c r="P443" s="19"/>
      <c r="Q443" s="19"/>
      <c r="R443" s="19"/>
      <c r="S443" s="19"/>
      <c r="T443" s="19"/>
      <c r="U443" s="19"/>
      <c r="V443" s="19"/>
      <c r="W443" s="19"/>
      <c r="X443" s="19"/>
      <c r="Y443" s="19"/>
      <c r="Z443" s="19"/>
      <c r="AA443" s="19"/>
      <c r="AB443" s="22"/>
      <c r="AC443" s="22"/>
      <c r="AD443" s="22"/>
      <c r="AE443" s="22"/>
      <c r="AF443" s="22"/>
      <c r="AG443" s="22"/>
      <c r="AH443" s="22"/>
      <c r="AI443" s="22"/>
      <c r="AJ443" s="22"/>
      <c r="AK443" s="22"/>
    </row>
    <row r="444" spans="1:37" s="13" customFormat="1">
      <c r="A444" s="91"/>
      <c r="B444" s="57"/>
      <c r="C444" s="57"/>
      <c r="D444" s="129"/>
      <c r="E444" s="60"/>
      <c r="F444" s="20"/>
      <c r="G444" s="5">
        <v>2015</v>
      </c>
      <c r="H444" s="37">
        <f t="shared" si="91"/>
        <v>150</v>
      </c>
      <c r="I444" s="37"/>
      <c r="J444" s="37"/>
      <c r="K444" s="37">
        <v>150</v>
      </c>
      <c r="L444" s="37"/>
      <c r="M444" s="19"/>
      <c r="N444" s="19"/>
      <c r="O444" s="19"/>
      <c r="P444" s="19"/>
      <c r="Q444" s="19"/>
      <c r="R444" s="19"/>
      <c r="S444" s="19"/>
      <c r="T444" s="19"/>
      <c r="U444" s="19"/>
      <c r="V444" s="19"/>
      <c r="W444" s="19"/>
      <c r="X444" s="19"/>
      <c r="Y444" s="19"/>
      <c r="Z444" s="19"/>
      <c r="AA444" s="19"/>
      <c r="AB444" s="22"/>
      <c r="AC444" s="22"/>
      <c r="AD444" s="22"/>
      <c r="AE444" s="22"/>
      <c r="AF444" s="22"/>
      <c r="AG444" s="22"/>
      <c r="AH444" s="22"/>
      <c r="AI444" s="22"/>
      <c r="AJ444" s="22"/>
      <c r="AK444" s="22"/>
    </row>
    <row r="445" spans="1:37" s="13" customFormat="1">
      <c r="A445" s="91"/>
      <c r="B445" s="57"/>
      <c r="C445" s="57"/>
      <c r="D445" s="129"/>
      <c r="E445" s="60"/>
      <c r="F445" s="20"/>
      <c r="G445" s="5">
        <v>2016</v>
      </c>
      <c r="H445" s="37">
        <f t="shared" si="91"/>
        <v>150</v>
      </c>
      <c r="I445" s="37"/>
      <c r="J445" s="37"/>
      <c r="K445" s="37">
        <v>150</v>
      </c>
      <c r="L445" s="37"/>
      <c r="M445" s="19"/>
      <c r="N445" s="19"/>
      <c r="O445" s="19"/>
      <c r="P445" s="19"/>
      <c r="Q445" s="19"/>
      <c r="R445" s="19"/>
      <c r="S445" s="19"/>
      <c r="T445" s="19"/>
      <c r="U445" s="19"/>
      <c r="V445" s="19"/>
      <c r="W445" s="19"/>
      <c r="X445" s="19"/>
      <c r="Y445" s="19"/>
      <c r="Z445" s="19"/>
      <c r="AA445" s="19"/>
      <c r="AB445" s="22"/>
      <c r="AC445" s="22"/>
      <c r="AD445" s="22"/>
      <c r="AE445" s="22"/>
      <c r="AF445" s="22"/>
      <c r="AG445" s="22"/>
      <c r="AH445" s="22"/>
      <c r="AI445" s="22"/>
      <c r="AJ445" s="22"/>
      <c r="AK445" s="22"/>
    </row>
    <row r="446" spans="1:37" s="13" customFormat="1">
      <c r="A446" s="91"/>
      <c r="B446" s="57"/>
      <c r="C446" s="57"/>
      <c r="D446" s="129"/>
      <c r="E446" s="60"/>
      <c r="F446" s="20"/>
      <c r="G446" s="5">
        <v>2017</v>
      </c>
      <c r="H446" s="37">
        <f t="shared" si="91"/>
        <v>150</v>
      </c>
      <c r="I446" s="37"/>
      <c r="J446" s="37"/>
      <c r="K446" s="37">
        <v>150</v>
      </c>
      <c r="L446" s="37"/>
      <c r="M446" s="19"/>
      <c r="N446" s="19"/>
      <c r="O446" s="19"/>
      <c r="P446" s="19"/>
      <c r="Q446" s="19"/>
      <c r="R446" s="19"/>
      <c r="S446" s="19"/>
      <c r="T446" s="19"/>
      <c r="U446" s="19"/>
      <c r="V446" s="19"/>
      <c r="W446" s="19"/>
      <c r="X446" s="19"/>
      <c r="Y446" s="19"/>
      <c r="Z446" s="19"/>
      <c r="AA446" s="19"/>
      <c r="AB446" s="22"/>
      <c r="AC446" s="22"/>
      <c r="AD446" s="22"/>
      <c r="AE446" s="22"/>
      <c r="AF446" s="22"/>
      <c r="AG446" s="22"/>
      <c r="AH446" s="22"/>
      <c r="AI446" s="22"/>
      <c r="AJ446" s="22"/>
      <c r="AK446" s="22"/>
    </row>
    <row r="447" spans="1:37" s="13" customFormat="1">
      <c r="A447" s="91"/>
      <c r="B447" s="57"/>
      <c r="C447" s="57"/>
      <c r="D447" s="129"/>
      <c r="E447" s="60"/>
      <c r="F447" s="20"/>
      <c r="G447" s="5">
        <v>2018</v>
      </c>
      <c r="H447" s="37">
        <f t="shared" si="91"/>
        <v>150</v>
      </c>
      <c r="I447" s="37"/>
      <c r="J447" s="37"/>
      <c r="K447" s="37">
        <v>150</v>
      </c>
      <c r="L447" s="37"/>
      <c r="M447" s="19"/>
      <c r="N447" s="19"/>
      <c r="O447" s="19"/>
      <c r="P447" s="19"/>
      <c r="Q447" s="19"/>
      <c r="R447" s="19"/>
      <c r="S447" s="19"/>
      <c r="T447" s="19"/>
      <c r="U447" s="19"/>
      <c r="V447" s="19"/>
      <c r="W447" s="19"/>
      <c r="X447" s="19"/>
      <c r="Y447" s="19"/>
      <c r="Z447" s="19"/>
      <c r="AA447" s="19"/>
      <c r="AB447" s="22"/>
      <c r="AC447" s="22"/>
      <c r="AD447" s="22"/>
      <c r="AE447" s="22"/>
      <c r="AF447" s="22"/>
      <c r="AG447" s="22"/>
      <c r="AH447" s="22"/>
      <c r="AI447" s="22"/>
      <c r="AJ447" s="22"/>
      <c r="AK447" s="22"/>
    </row>
    <row r="448" spans="1:37" s="13" customFormat="1">
      <c r="A448" s="91"/>
      <c r="B448" s="57"/>
      <c r="C448" s="57"/>
      <c r="D448" s="129"/>
      <c r="E448" s="60"/>
      <c r="F448" s="20"/>
      <c r="G448" s="5">
        <v>2019</v>
      </c>
      <c r="H448" s="37">
        <f t="shared" si="91"/>
        <v>150</v>
      </c>
      <c r="I448" s="37"/>
      <c r="J448" s="37"/>
      <c r="K448" s="37">
        <v>150</v>
      </c>
      <c r="L448" s="37"/>
      <c r="M448" s="19"/>
      <c r="N448" s="19"/>
      <c r="O448" s="19"/>
      <c r="P448" s="19"/>
      <c r="Q448" s="19"/>
      <c r="R448" s="19"/>
      <c r="S448" s="19"/>
      <c r="T448" s="19"/>
      <c r="U448" s="19"/>
      <c r="V448" s="19"/>
      <c r="W448" s="19"/>
      <c r="X448" s="19"/>
      <c r="Y448" s="19"/>
      <c r="Z448" s="19"/>
      <c r="AA448" s="19"/>
      <c r="AB448" s="22"/>
      <c r="AC448" s="22"/>
      <c r="AD448" s="22"/>
      <c r="AE448" s="22"/>
      <c r="AF448" s="22"/>
      <c r="AG448" s="22"/>
      <c r="AH448" s="22"/>
      <c r="AI448" s="22"/>
      <c r="AJ448" s="22"/>
      <c r="AK448" s="22"/>
    </row>
    <row r="449" spans="1:37" s="13" customFormat="1">
      <c r="A449" s="92"/>
      <c r="B449" s="59"/>
      <c r="C449" s="57"/>
      <c r="D449" s="129"/>
      <c r="E449" s="61"/>
      <c r="F449" s="20"/>
      <c r="G449" s="5">
        <v>2020</v>
      </c>
      <c r="H449" s="37">
        <f t="shared" si="91"/>
        <v>150</v>
      </c>
      <c r="I449" s="37"/>
      <c r="J449" s="37"/>
      <c r="K449" s="37">
        <v>150</v>
      </c>
      <c r="L449" s="37"/>
      <c r="M449" s="19"/>
      <c r="N449" s="19"/>
      <c r="O449" s="19"/>
      <c r="P449" s="19"/>
      <c r="Q449" s="19"/>
      <c r="R449" s="19"/>
      <c r="S449" s="19"/>
      <c r="T449" s="19"/>
      <c r="U449" s="19"/>
      <c r="V449" s="19"/>
      <c r="W449" s="19"/>
      <c r="X449" s="19"/>
      <c r="Y449" s="19"/>
      <c r="Z449" s="19"/>
      <c r="AA449" s="19"/>
      <c r="AB449" s="22"/>
      <c r="AC449" s="22"/>
      <c r="AD449" s="22"/>
      <c r="AE449" s="22"/>
      <c r="AF449" s="22"/>
      <c r="AG449" s="22"/>
      <c r="AH449" s="22"/>
      <c r="AI449" s="22"/>
      <c r="AJ449" s="22"/>
      <c r="AK449" s="22"/>
    </row>
    <row r="450" spans="1:37" s="13" customFormat="1" ht="24.95" customHeight="1">
      <c r="A450" s="87" t="s">
        <v>111</v>
      </c>
      <c r="B450" s="34" t="s">
        <v>197</v>
      </c>
      <c r="C450" s="75" t="s">
        <v>98</v>
      </c>
      <c r="D450" s="72" t="s">
        <v>110</v>
      </c>
      <c r="E450" s="59" t="s">
        <v>36</v>
      </c>
      <c r="F450" s="20"/>
      <c r="G450" s="5"/>
      <c r="H450" s="37"/>
      <c r="I450" s="37"/>
      <c r="J450" s="37"/>
      <c r="K450" s="37"/>
      <c r="L450" s="37"/>
      <c r="M450" s="19"/>
      <c r="N450" s="19"/>
      <c r="O450" s="19"/>
      <c r="P450" s="19"/>
      <c r="Q450" s="19"/>
      <c r="R450" s="19"/>
      <c r="S450" s="19"/>
      <c r="T450" s="19"/>
      <c r="U450" s="19"/>
      <c r="V450" s="19"/>
      <c r="W450" s="19"/>
      <c r="X450" s="19"/>
      <c r="Y450" s="19"/>
      <c r="Z450" s="19"/>
      <c r="AA450" s="19"/>
      <c r="AB450" s="22"/>
      <c r="AC450" s="22"/>
      <c r="AD450" s="22"/>
      <c r="AE450" s="22"/>
      <c r="AF450" s="22"/>
      <c r="AG450" s="22"/>
      <c r="AH450" s="22"/>
      <c r="AI450" s="22"/>
      <c r="AJ450" s="22"/>
      <c r="AK450" s="22"/>
    </row>
    <row r="451" spans="1:37" s="13" customFormat="1" ht="24.95" customHeight="1">
      <c r="A451" s="88"/>
      <c r="B451" s="47" t="s">
        <v>68</v>
      </c>
      <c r="C451" s="76"/>
      <c r="D451" s="73"/>
      <c r="E451" s="60"/>
      <c r="F451" s="20"/>
      <c r="G451" s="5">
        <v>2014</v>
      </c>
      <c r="H451" s="37">
        <f t="shared" si="91"/>
        <v>80</v>
      </c>
      <c r="I451" s="37"/>
      <c r="J451" s="37"/>
      <c r="K451" s="37">
        <v>80</v>
      </c>
      <c r="L451" s="37"/>
      <c r="M451" s="19"/>
      <c r="N451" s="19"/>
      <c r="O451" s="19"/>
      <c r="P451" s="19"/>
      <c r="Q451" s="19"/>
      <c r="R451" s="19"/>
      <c r="S451" s="19"/>
      <c r="T451" s="19"/>
      <c r="U451" s="19"/>
      <c r="V451" s="19"/>
      <c r="W451" s="19"/>
      <c r="X451" s="19"/>
      <c r="Y451" s="19"/>
      <c r="Z451" s="19"/>
      <c r="AA451" s="19"/>
      <c r="AB451" s="22"/>
      <c r="AC451" s="22"/>
      <c r="AD451" s="22"/>
      <c r="AE451" s="22"/>
      <c r="AF451" s="22"/>
      <c r="AG451" s="22"/>
      <c r="AH451" s="22"/>
      <c r="AI451" s="22"/>
      <c r="AJ451" s="22"/>
      <c r="AK451" s="22"/>
    </row>
    <row r="452" spans="1:37" s="13" customFormat="1" ht="24.95" customHeight="1">
      <c r="A452" s="88"/>
      <c r="B452" s="47"/>
      <c r="C452" s="76"/>
      <c r="D452" s="73"/>
      <c r="E452" s="60"/>
      <c r="F452" s="20"/>
      <c r="G452" s="5">
        <v>2015</v>
      </c>
      <c r="H452" s="37">
        <f t="shared" si="91"/>
        <v>0</v>
      </c>
      <c r="I452" s="37"/>
      <c r="J452" s="37"/>
      <c r="K452" s="37">
        <v>0</v>
      </c>
      <c r="L452" s="37"/>
      <c r="M452" s="19"/>
      <c r="N452" s="19"/>
      <c r="O452" s="19"/>
      <c r="P452" s="19"/>
      <c r="Q452" s="19"/>
      <c r="R452" s="19"/>
      <c r="S452" s="19"/>
      <c r="T452" s="19"/>
      <c r="U452" s="19"/>
      <c r="V452" s="19"/>
      <c r="W452" s="19"/>
      <c r="X452" s="19"/>
      <c r="Y452" s="19"/>
      <c r="Z452" s="19"/>
      <c r="AA452" s="19"/>
      <c r="AB452" s="22"/>
      <c r="AC452" s="22"/>
      <c r="AD452" s="22"/>
      <c r="AE452" s="22"/>
      <c r="AF452" s="22"/>
      <c r="AG452" s="22"/>
      <c r="AH452" s="22"/>
      <c r="AI452" s="22"/>
      <c r="AJ452" s="22"/>
      <c r="AK452" s="22"/>
    </row>
    <row r="453" spans="1:37" s="13" customFormat="1" ht="24.95" customHeight="1">
      <c r="A453" s="88"/>
      <c r="B453" s="46" t="s">
        <v>194</v>
      </c>
      <c r="C453" s="76"/>
      <c r="D453" s="73"/>
      <c r="E453" s="60"/>
      <c r="F453" s="20"/>
      <c r="G453" s="5">
        <v>2016</v>
      </c>
      <c r="H453" s="37">
        <f t="shared" si="91"/>
        <v>80</v>
      </c>
      <c r="I453" s="37"/>
      <c r="J453" s="37"/>
      <c r="K453" s="37">
        <v>80</v>
      </c>
      <c r="L453" s="37"/>
      <c r="M453" s="19"/>
      <c r="N453" s="19"/>
      <c r="O453" s="19"/>
      <c r="P453" s="19"/>
      <c r="Q453" s="19"/>
      <c r="R453" s="19"/>
      <c r="S453" s="19"/>
      <c r="T453" s="19"/>
      <c r="U453" s="19"/>
      <c r="V453" s="19"/>
      <c r="W453" s="19"/>
      <c r="X453" s="19"/>
      <c r="Y453" s="19"/>
      <c r="Z453" s="19"/>
      <c r="AA453" s="19"/>
      <c r="AB453" s="22"/>
      <c r="AC453" s="22"/>
      <c r="AD453" s="22"/>
      <c r="AE453" s="22"/>
      <c r="AF453" s="22"/>
      <c r="AG453" s="22"/>
      <c r="AH453" s="22"/>
      <c r="AI453" s="22"/>
      <c r="AJ453" s="22"/>
      <c r="AK453" s="22"/>
    </row>
    <row r="454" spans="1:37" s="13" customFormat="1" ht="24.95" customHeight="1">
      <c r="A454" s="88"/>
      <c r="B454" s="46"/>
      <c r="C454" s="76"/>
      <c r="D454" s="73"/>
      <c r="E454" s="60"/>
      <c r="F454" s="20"/>
      <c r="G454" s="5">
        <v>2017</v>
      </c>
      <c r="H454" s="37">
        <f t="shared" si="91"/>
        <v>0</v>
      </c>
      <c r="I454" s="37"/>
      <c r="J454" s="37"/>
      <c r="K454" s="37">
        <v>0</v>
      </c>
      <c r="L454" s="37"/>
      <c r="M454" s="19"/>
      <c r="N454" s="19"/>
      <c r="O454" s="19"/>
      <c r="P454" s="19"/>
      <c r="Q454" s="19"/>
      <c r="R454" s="19"/>
      <c r="S454" s="19"/>
      <c r="T454" s="19"/>
      <c r="U454" s="19"/>
      <c r="V454" s="19"/>
      <c r="W454" s="19"/>
      <c r="X454" s="19"/>
      <c r="Y454" s="19"/>
      <c r="Z454" s="19"/>
      <c r="AA454" s="19"/>
      <c r="AB454" s="22"/>
      <c r="AC454" s="22"/>
      <c r="AD454" s="22"/>
      <c r="AE454" s="22"/>
      <c r="AF454" s="22"/>
      <c r="AG454" s="22"/>
      <c r="AH454" s="22"/>
      <c r="AI454" s="22"/>
      <c r="AJ454" s="22"/>
      <c r="AK454" s="22"/>
    </row>
    <row r="455" spans="1:37" s="13" customFormat="1" ht="24.95" customHeight="1">
      <c r="A455" s="88"/>
      <c r="B455" s="46" t="s">
        <v>195</v>
      </c>
      <c r="C455" s="76"/>
      <c r="D455" s="73"/>
      <c r="E455" s="60"/>
      <c r="F455" s="20"/>
      <c r="G455" s="5">
        <v>2018</v>
      </c>
      <c r="H455" s="37">
        <f t="shared" si="91"/>
        <v>80</v>
      </c>
      <c r="I455" s="37"/>
      <c r="J455" s="37"/>
      <c r="K455" s="37">
        <v>80</v>
      </c>
      <c r="L455" s="37"/>
      <c r="M455" s="19"/>
      <c r="N455" s="19"/>
      <c r="O455" s="19"/>
      <c r="P455" s="19"/>
      <c r="Q455" s="19"/>
      <c r="R455" s="19"/>
      <c r="S455" s="19"/>
      <c r="T455" s="19"/>
      <c r="U455" s="19"/>
      <c r="V455" s="19"/>
      <c r="W455" s="19"/>
      <c r="X455" s="19"/>
      <c r="Y455" s="19"/>
      <c r="Z455" s="19"/>
      <c r="AA455" s="19"/>
      <c r="AB455" s="22"/>
      <c r="AC455" s="22"/>
      <c r="AD455" s="22"/>
      <c r="AE455" s="22"/>
      <c r="AF455" s="22"/>
      <c r="AG455" s="22"/>
      <c r="AH455" s="22"/>
      <c r="AI455" s="22"/>
      <c r="AJ455" s="22"/>
      <c r="AK455" s="22"/>
    </row>
    <row r="456" spans="1:37" s="13" customFormat="1" ht="24.95" customHeight="1">
      <c r="A456" s="88"/>
      <c r="B456" s="46"/>
      <c r="C456" s="76"/>
      <c r="D456" s="73"/>
      <c r="E456" s="60"/>
      <c r="F456" s="20"/>
      <c r="G456" s="5">
        <v>2019</v>
      </c>
      <c r="H456" s="37">
        <f t="shared" si="91"/>
        <v>0</v>
      </c>
      <c r="I456" s="37"/>
      <c r="J456" s="37"/>
      <c r="K456" s="37">
        <v>0</v>
      </c>
      <c r="L456" s="37"/>
      <c r="M456" s="19"/>
      <c r="N456" s="19"/>
      <c r="O456" s="19"/>
      <c r="P456" s="19"/>
      <c r="Q456" s="19"/>
      <c r="R456" s="19"/>
      <c r="S456" s="19"/>
      <c r="T456" s="19"/>
      <c r="U456" s="19"/>
      <c r="V456" s="19"/>
      <c r="W456" s="19"/>
      <c r="X456" s="19"/>
      <c r="Y456" s="19"/>
      <c r="Z456" s="19"/>
      <c r="AA456" s="19"/>
      <c r="AB456" s="22"/>
      <c r="AC456" s="22"/>
      <c r="AD456" s="22"/>
      <c r="AE456" s="22"/>
      <c r="AF456" s="22"/>
      <c r="AG456" s="22"/>
      <c r="AH456" s="22"/>
      <c r="AI456" s="22"/>
      <c r="AJ456" s="22"/>
      <c r="AK456" s="22"/>
    </row>
    <row r="457" spans="1:37" s="13" customFormat="1" ht="24.95" customHeight="1">
      <c r="A457" s="89"/>
      <c r="B457" s="44" t="s">
        <v>196</v>
      </c>
      <c r="C457" s="77"/>
      <c r="D457" s="74"/>
      <c r="E457" s="61"/>
      <c r="F457" s="20"/>
      <c r="G457" s="5">
        <v>2020</v>
      </c>
      <c r="H457" s="37">
        <f t="shared" si="91"/>
        <v>80</v>
      </c>
      <c r="I457" s="37"/>
      <c r="J457" s="37"/>
      <c r="K457" s="37">
        <v>80</v>
      </c>
      <c r="L457" s="37"/>
      <c r="M457" s="19"/>
      <c r="N457" s="19"/>
      <c r="O457" s="19"/>
      <c r="P457" s="19"/>
      <c r="Q457" s="19"/>
      <c r="R457" s="19"/>
      <c r="S457" s="19"/>
      <c r="T457" s="19"/>
      <c r="U457" s="19"/>
      <c r="V457" s="19"/>
      <c r="W457" s="19"/>
      <c r="X457" s="19"/>
      <c r="Y457" s="19"/>
      <c r="Z457" s="19"/>
      <c r="AA457" s="19"/>
      <c r="AB457" s="22"/>
      <c r="AC457" s="22"/>
      <c r="AD457" s="22"/>
      <c r="AE457" s="22"/>
      <c r="AF457" s="22"/>
      <c r="AG457" s="22"/>
      <c r="AH457" s="22"/>
      <c r="AI457" s="22"/>
      <c r="AJ457" s="22"/>
      <c r="AK457" s="22"/>
    </row>
    <row r="458" spans="1:37" s="13" customFormat="1" ht="20.100000000000001" customHeight="1">
      <c r="A458" s="138" t="s">
        <v>112</v>
      </c>
      <c r="B458" s="48" t="s">
        <v>90</v>
      </c>
      <c r="C458" s="81" t="s">
        <v>98</v>
      </c>
      <c r="D458" s="78" t="s">
        <v>110</v>
      </c>
      <c r="E458" s="59" t="s">
        <v>36</v>
      </c>
      <c r="F458" s="20"/>
      <c r="G458" s="5"/>
      <c r="H458" s="37"/>
      <c r="I458" s="37"/>
      <c r="J458" s="37"/>
      <c r="K458" s="37"/>
      <c r="L458" s="37"/>
      <c r="M458" s="19"/>
      <c r="N458" s="19"/>
      <c r="O458" s="19"/>
      <c r="P458" s="19"/>
      <c r="Q458" s="19"/>
      <c r="R458" s="19"/>
      <c r="S458" s="19"/>
      <c r="T458" s="19"/>
      <c r="U458" s="19"/>
      <c r="V458" s="19"/>
      <c r="W458" s="19"/>
      <c r="X458" s="19"/>
      <c r="Y458" s="19"/>
      <c r="Z458" s="19"/>
      <c r="AA458" s="19"/>
      <c r="AB458" s="22"/>
      <c r="AC458" s="22"/>
      <c r="AD458" s="22"/>
      <c r="AE458" s="22"/>
      <c r="AF458" s="22"/>
      <c r="AG458" s="22"/>
      <c r="AH458" s="22"/>
      <c r="AI458" s="22"/>
      <c r="AJ458" s="22"/>
      <c r="AK458" s="22"/>
    </row>
    <row r="459" spans="1:37" s="13" customFormat="1" ht="24.95" customHeight="1">
      <c r="A459" s="139"/>
      <c r="B459" s="49"/>
      <c r="C459" s="82"/>
      <c r="D459" s="79"/>
      <c r="E459" s="60"/>
      <c r="F459" s="20"/>
      <c r="G459" s="5">
        <v>2014</v>
      </c>
      <c r="H459" s="37">
        <f t="shared" si="91"/>
        <v>0</v>
      </c>
      <c r="I459" s="37"/>
      <c r="J459" s="37"/>
      <c r="K459" s="37">
        <v>0</v>
      </c>
      <c r="L459" s="37"/>
      <c r="M459" s="19"/>
      <c r="N459" s="19"/>
      <c r="O459" s="19"/>
      <c r="P459" s="19"/>
      <c r="Q459" s="19"/>
      <c r="R459" s="19"/>
      <c r="S459" s="19"/>
      <c r="T459" s="19"/>
      <c r="U459" s="19"/>
      <c r="V459" s="19"/>
      <c r="W459" s="19"/>
      <c r="X459" s="19"/>
      <c r="Y459" s="19"/>
      <c r="Z459" s="19"/>
      <c r="AA459" s="19"/>
      <c r="AB459" s="22"/>
      <c r="AC459" s="22"/>
      <c r="AD459" s="22"/>
      <c r="AE459" s="22"/>
      <c r="AF459" s="22"/>
      <c r="AG459" s="22"/>
      <c r="AH459" s="22"/>
      <c r="AI459" s="22"/>
      <c r="AJ459" s="22"/>
      <c r="AK459" s="22"/>
    </row>
    <row r="460" spans="1:37" s="13" customFormat="1" ht="24.95" customHeight="1">
      <c r="A460" s="139"/>
      <c r="B460" s="50"/>
      <c r="C460" s="82"/>
      <c r="D460" s="79"/>
      <c r="E460" s="60"/>
      <c r="F460" s="20"/>
      <c r="G460" s="5">
        <v>2015</v>
      </c>
      <c r="H460" s="37">
        <f t="shared" si="91"/>
        <v>0</v>
      </c>
      <c r="I460" s="37"/>
      <c r="J460" s="37"/>
      <c r="K460" s="37">
        <v>0</v>
      </c>
      <c r="L460" s="37"/>
      <c r="M460" s="19"/>
      <c r="N460" s="19"/>
      <c r="O460" s="19"/>
      <c r="P460" s="19"/>
      <c r="Q460" s="19"/>
      <c r="R460" s="19"/>
      <c r="S460" s="19"/>
      <c r="T460" s="19"/>
      <c r="U460" s="19"/>
      <c r="V460" s="19"/>
      <c r="W460" s="19"/>
      <c r="X460" s="19"/>
      <c r="Y460" s="19"/>
      <c r="Z460" s="19"/>
      <c r="AA460" s="19"/>
      <c r="AB460" s="22"/>
      <c r="AC460" s="22"/>
      <c r="AD460" s="22"/>
      <c r="AE460" s="22"/>
      <c r="AF460" s="22"/>
      <c r="AG460" s="22"/>
      <c r="AH460" s="22"/>
      <c r="AI460" s="22"/>
      <c r="AJ460" s="22"/>
      <c r="AK460" s="22"/>
    </row>
    <row r="461" spans="1:37" s="13" customFormat="1" ht="24.95" customHeight="1">
      <c r="A461" s="139"/>
      <c r="B461" s="49" t="s">
        <v>91</v>
      </c>
      <c r="C461" s="82"/>
      <c r="D461" s="79"/>
      <c r="E461" s="60"/>
      <c r="F461" s="20"/>
      <c r="G461" s="5">
        <v>2016</v>
      </c>
      <c r="H461" s="37">
        <f t="shared" si="91"/>
        <v>100</v>
      </c>
      <c r="I461" s="37"/>
      <c r="J461" s="37"/>
      <c r="K461" s="37">
        <v>100</v>
      </c>
      <c r="L461" s="37"/>
      <c r="M461" s="19"/>
      <c r="N461" s="19"/>
      <c r="O461" s="19"/>
      <c r="P461" s="19"/>
      <c r="Q461" s="19"/>
      <c r="R461" s="19"/>
      <c r="S461" s="19"/>
      <c r="T461" s="19"/>
      <c r="U461" s="19"/>
      <c r="V461" s="19"/>
      <c r="W461" s="19"/>
      <c r="X461" s="19"/>
      <c r="Y461" s="19"/>
      <c r="Z461" s="19"/>
      <c r="AA461" s="19"/>
      <c r="AB461" s="22"/>
      <c r="AC461" s="22"/>
      <c r="AD461" s="22"/>
      <c r="AE461" s="22"/>
      <c r="AF461" s="22"/>
      <c r="AG461" s="22"/>
      <c r="AH461" s="22"/>
      <c r="AI461" s="22"/>
      <c r="AJ461" s="22"/>
      <c r="AK461" s="22"/>
    </row>
    <row r="462" spans="1:37" s="13" customFormat="1" ht="24.95" customHeight="1">
      <c r="A462" s="139"/>
      <c r="B462" s="50"/>
      <c r="C462" s="82"/>
      <c r="D462" s="79"/>
      <c r="E462" s="60"/>
      <c r="F462" s="20"/>
      <c r="G462" s="5">
        <v>2017</v>
      </c>
      <c r="H462" s="37">
        <f t="shared" si="91"/>
        <v>0</v>
      </c>
      <c r="I462" s="37"/>
      <c r="J462" s="37"/>
      <c r="K462" s="37">
        <v>0</v>
      </c>
      <c r="L462" s="37"/>
      <c r="M462" s="19"/>
      <c r="N462" s="19"/>
      <c r="O462" s="19"/>
      <c r="P462" s="19"/>
      <c r="Q462" s="19"/>
      <c r="R462" s="19"/>
      <c r="S462" s="19"/>
      <c r="T462" s="19"/>
      <c r="U462" s="19"/>
      <c r="V462" s="19"/>
      <c r="W462" s="19"/>
      <c r="X462" s="19"/>
      <c r="Y462" s="19"/>
      <c r="Z462" s="19"/>
      <c r="AA462" s="19"/>
      <c r="AB462" s="22"/>
      <c r="AC462" s="22"/>
      <c r="AD462" s="22"/>
      <c r="AE462" s="22"/>
      <c r="AF462" s="22"/>
      <c r="AG462" s="22"/>
      <c r="AH462" s="22"/>
      <c r="AI462" s="22"/>
      <c r="AJ462" s="22"/>
      <c r="AK462" s="22"/>
    </row>
    <row r="463" spans="1:37" s="13" customFormat="1" ht="24.95" customHeight="1">
      <c r="A463" s="139"/>
      <c r="B463" s="51" t="s">
        <v>92</v>
      </c>
      <c r="C463" s="82"/>
      <c r="D463" s="79"/>
      <c r="E463" s="60"/>
      <c r="F463" s="20"/>
      <c r="G463" s="5">
        <v>2018</v>
      </c>
      <c r="H463" s="37">
        <f t="shared" si="91"/>
        <v>100</v>
      </c>
      <c r="I463" s="37"/>
      <c r="J463" s="37"/>
      <c r="K463" s="37">
        <v>100</v>
      </c>
      <c r="L463" s="37"/>
      <c r="M463" s="19"/>
      <c r="N463" s="19"/>
      <c r="O463" s="19"/>
      <c r="P463" s="19"/>
      <c r="Q463" s="19"/>
      <c r="R463" s="19"/>
      <c r="S463" s="19"/>
      <c r="T463" s="19"/>
      <c r="U463" s="19"/>
      <c r="V463" s="19"/>
      <c r="W463" s="19"/>
      <c r="X463" s="19"/>
      <c r="Y463" s="19"/>
      <c r="Z463" s="19"/>
      <c r="AA463" s="19"/>
      <c r="AB463" s="22"/>
      <c r="AC463" s="22"/>
      <c r="AD463" s="22"/>
      <c r="AE463" s="22"/>
      <c r="AF463" s="22"/>
      <c r="AG463" s="22"/>
      <c r="AH463" s="22"/>
      <c r="AI463" s="22"/>
      <c r="AJ463" s="22"/>
      <c r="AK463" s="22"/>
    </row>
    <row r="464" spans="1:37" s="13" customFormat="1" ht="24.95" customHeight="1">
      <c r="A464" s="139"/>
      <c r="B464" s="50"/>
      <c r="C464" s="82"/>
      <c r="D464" s="79"/>
      <c r="E464" s="60"/>
      <c r="F464" s="20"/>
      <c r="G464" s="5">
        <v>2019</v>
      </c>
      <c r="H464" s="37">
        <f t="shared" si="91"/>
        <v>0</v>
      </c>
      <c r="I464" s="37"/>
      <c r="J464" s="37"/>
      <c r="K464" s="37">
        <v>0</v>
      </c>
      <c r="L464" s="37"/>
      <c r="M464" s="19"/>
      <c r="N464" s="19"/>
      <c r="O464" s="19"/>
      <c r="P464" s="19"/>
      <c r="Q464" s="19"/>
      <c r="R464" s="19"/>
      <c r="S464" s="19"/>
      <c r="T464" s="19"/>
      <c r="U464" s="19"/>
      <c r="V464" s="19"/>
      <c r="W464" s="19"/>
      <c r="X464" s="19"/>
      <c r="Y464" s="19"/>
      <c r="Z464" s="19"/>
      <c r="AA464" s="19"/>
      <c r="AB464" s="22"/>
      <c r="AC464" s="22"/>
      <c r="AD464" s="22"/>
      <c r="AE464" s="22"/>
      <c r="AF464" s="22"/>
      <c r="AG464" s="22"/>
      <c r="AH464" s="22"/>
      <c r="AI464" s="22"/>
      <c r="AJ464" s="22"/>
      <c r="AK464" s="22"/>
    </row>
    <row r="465" spans="1:37" s="13" customFormat="1" ht="24.95" customHeight="1">
      <c r="A465" s="140"/>
      <c r="B465" s="49" t="s">
        <v>93</v>
      </c>
      <c r="C465" s="83"/>
      <c r="D465" s="80"/>
      <c r="E465" s="61"/>
      <c r="F465" s="20"/>
      <c r="G465" s="5">
        <v>2020</v>
      </c>
      <c r="H465" s="37">
        <f t="shared" si="91"/>
        <v>100</v>
      </c>
      <c r="I465" s="37"/>
      <c r="J465" s="37"/>
      <c r="K465" s="37">
        <v>100</v>
      </c>
      <c r="L465" s="37"/>
      <c r="M465" s="19"/>
      <c r="N465" s="19"/>
      <c r="O465" s="19"/>
      <c r="P465" s="19"/>
      <c r="Q465" s="19"/>
      <c r="R465" s="19"/>
      <c r="S465" s="19"/>
      <c r="T465" s="19"/>
      <c r="U465" s="19"/>
      <c r="V465" s="19"/>
      <c r="W465" s="19"/>
      <c r="X465" s="19"/>
      <c r="Y465" s="19"/>
      <c r="Z465" s="19"/>
      <c r="AA465" s="19"/>
      <c r="AB465" s="22"/>
      <c r="AC465" s="22"/>
      <c r="AD465" s="22"/>
      <c r="AE465" s="22"/>
      <c r="AF465" s="22"/>
      <c r="AG465" s="22"/>
      <c r="AH465" s="22"/>
      <c r="AI465" s="22"/>
      <c r="AJ465" s="22"/>
      <c r="AK465" s="22"/>
    </row>
    <row r="466" spans="1:37" s="13" customFormat="1">
      <c r="A466" s="14"/>
      <c r="B466" s="65" t="s">
        <v>113</v>
      </c>
      <c r="C466" s="66"/>
      <c r="D466" s="67"/>
      <c r="E466" s="2"/>
      <c r="F466" s="20"/>
      <c r="G466" s="31">
        <v>2014</v>
      </c>
      <c r="H466" s="40">
        <f t="shared" ref="H466:H472" si="92">H427+H435+H443+H451+H459</f>
        <v>615</v>
      </c>
      <c r="I466" s="40">
        <f t="shared" ref="I466:K466" si="93">I427+I435+I443+I451+I459</f>
        <v>0</v>
      </c>
      <c r="J466" s="40">
        <f t="shared" si="93"/>
        <v>0</v>
      </c>
      <c r="K466" s="40">
        <f t="shared" si="93"/>
        <v>615</v>
      </c>
      <c r="L466" s="40">
        <f>L427+L435+L443+L451+L459</f>
        <v>0</v>
      </c>
      <c r="M466" s="19"/>
      <c r="N466" s="19"/>
      <c r="O466" s="19"/>
      <c r="P466" s="19"/>
      <c r="Q466" s="19"/>
      <c r="R466" s="19"/>
      <c r="S466" s="19"/>
      <c r="T466" s="19"/>
      <c r="U466" s="19"/>
      <c r="V466" s="19"/>
      <c r="W466" s="19"/>
      <c r="X466" s="19"/>
      <c r="Y466" s="19"/>
      <c r="Z466" s="19"/>
      <c r="AA466" s="19"/>
      <c r="AB466" s="22"/>
      <c r="AC466" s="22"/>
      <c r="AD466" s="22"/>
      <c r="AE466" s="22"/>
      <c r="AF466" s="22"/>
      <c r="AG466" s="22"/>
      <c r="AH466" s="22"/>
      <c r="AI466" s="22"/>
      <c r="AJ466" s="22"/>
      <c r="AK466" s="22"/>
    </row>
    <row r="467" spans="1:37" s="13" customFormat="1">
      <c r="A467" s="14"/>
      <c r="B467" s="2"/>
      <c r="C467" s="2"/>
      <c r="D467" s="2"/>
      <c r="E467" s="2"/>
      <c r="F467" s="20"/>
      <c r="G467" s="31">
        <v>2015</v>
      </c>
      <c r="H467" s="40">
        <f t="shared" si="92"/>
        <v>651</v>
      </c>
      <c r="I467" s="40">
        <f t="shared" ref="I467:L467" si="94">I428+I436+I444+I452+I460</f>
        <v>0</v>
      </c>
      <c r="J467" s="40">
        <f t="shared" si="94"/>
        <v>0</v>
      </c>
      <c r="K467" s="40">
        <f t="shared" si="94"/>
        <v>651</v>
      </c>
      <c r="L467" s="40">
        <f t="shared" si="94"/>
        <v>0</v>
      </c>
      <c r="M467" s="19"/>
      <c r="N467" s="19"/>
      <c r="O467" s="19"/>
      <c r="P467" s="19"/>
      <c r="Q467" s="19"/>
      <c r="R467" s="19"/>
      <c r="S467" s="19"/>
      <c r="T467" s="19"/>
      <c r="U467" s="19"/>
      <c r="V467" s="19"/>
      <c r="W467" s="19"/>
      <c r="X467" s="19"/>
      <c r="Y467" s="19"/>
      <c r="Z467" s="19"/>
      <c r="AA467" s="19"/>
      <c r="AB467" s="22"/>
      <c r="AC467" s="22"/>
      <c r="AD467" s="22"/>
      <c r="AE467" s="22"/>
      <c r="AF467" s="22"/>
      <c r="AG467" s="22"/>
      <c r="AH467" s="22"/>
      <c r="AI467" s="22"/>
      <c r="AJ467" s="22"/>
      <c r="AK467" s="22"/>
    </row>
    <row r="468" spans="1:37" s="13" customFormat="1">
      <c r="A468" s="14"/>
      <c r="B468" s="2"/>
      <c r="C468" s="2"/>
      <c r="D468" s="2"/>
      <c r="E468" s="2"/>
      <c r="F468" s="20"/>
      <c r="G468" s="31">
        <v>2016</v>
      </c>
      <c r="H468" s="40">
        <f t="shared" si="92"/>
        <v>831</v>
      </c>
      <c r="I468" s="40">
        <f t="shared" ref="I468:L468" si="95">I429+I437+I445+I453+I461</f>
        <v>0</v>
      </c>
      <c r="J468" s="40">
        <f t="shared" si="95"/>
        <v>0</v>
      </c>
      <c r="K468" s="40">
        <f t="shared" si="95"/>
        <v>831</v>
      </c>
      <c r="L468" s="40">
        <f t="shared" si="95"/>
        <v>0</v>
      </c>
      <c r="M468" s="19"/>
      <c r="N468" s="19"/>
      <c r="O468" s="19"/>
      <c r="P468" s="19"/>
      <c r="Q468" s="19"/>
      <c r="R468" s="19"/>
      <c r="S468" s="19"/>
      <c r="T468" s="19"/>
      <c r="U468" s="19"/>
      <c r="V468" s="19"/>
      <c r="W468" s="19"/>
      <c r="X468" s="19"/>
      <c r="Y468" s="19"/>
      <c r="Z468" s="19"/>
      <c r="AA468" s="19"/>
      <c r="AB468" s="22"/>
      <c r="AC468" s="22"/>
      <c r="AD468" s="22"/>
      <c r="AE468" s="22"/>
      <c r="AF468" s="22"/>
      <c r="AG468" s="22"/>
      <c r="AH468" s="22"/>
      <c r="AI468" s="22"/>
      <c r="AJ468" s="22"/>
      <c r="AK468" s="22"/>
    </row>
    <row r="469" spans="1:37" s="13" customFormat="1">
      <c r="A469" s="14"/>
      <c r="B469" s="2"/>
      <c r="C469" s="2"/>
      <c r="D469" s="2"/>
      <c r="E469" s="2"/>
      <c r="F469" s="20"/>
      <c r="G469" s="31">
        <v>2017</v>
      </c>
      <c r="H469" s="40">
        <f t="shared" si="92"/>
        <v>651</v>
      </c>
      <c r="I469" s="40">
        <f t="shared" ref="I469:L469" si="96">I430+I438+I446+I454+I462</f>
        <v>0</v>
      </c>
      <c r="J469" s="40">
        <f t="shared" si="96"/>
        <v>0</v>
      </c>
      <c r="K469" s="40">
        <f t="shared" si="96"/>
        <v>651</v>
      </c>
      <c r="L469" s="40">
        <f t="shared" si="96"/>
        <v>0</v>
      </c>
      <c r="M469" s="19"/>
      <c r="N469" s="19"/>
      <c r="O469" s="19"/>
      <c r="P469" s="19"/>
      <c r="Q469" s="19"/>
      <c r="R469" s="19"/>
      <c r="S469" s="19"/>
      <c r="T469" s="19"/>
      <c r="U469" s="19"/>
      <c r="V469" s="19"/>
      <c r="W469" s="19"/>
      <c r="X469" s="19"/>
      <c r="Y469" s="19"/>
      <c r="Z469" s="19"/>
      <c r="AA469" s="19"/>
      <c r="AB469" s="22"/>
      <c r="AC469" s="22"/>
      <c r="AD469" s="22"/>
      <c r="AE469" s="22"/>
      <c r="AF469" s="22"/>
      <c r="AG469" s="22"/>
      <c r="AH469" s="22"/>
      <c r="AI469" s="22"/>
      <c r="AJ469" s="22"/>
      <c r="AK469" s="22"/>
    </row>
    <row r="470" spans="1:37" s="13" customFormat="1">
      <c r="A470" s="14"/>
      <c r="B470" s="2"/>
      <c r="C470" s="2"/>
      <c r="D470" s="2"/>
      <c r="E470" s="2"/>
      <c r="F470" s="20"/>
      <c r="G470" s="31">
        <v>2018</v>
      </c>
      <c r="H470" s="40">
        <f t="shared" si="92"/>
        <v>831</v>
      </c>
      <c r="I470" s="40">
        <f t="shared" ref="I470:L470" si="97">I431+I439+I447+I455+I463</f>
        <v>0</v>
      </c>
      <c r="J470" s="40">
        <f t="shared" si="97"/>
        <v>0</v>
      </c>
      <c r="K470" s="40">
        <f t="shared" si="97"/>
        <v>831</v>
      </c>
      <c r="L470" s="40">
        <f t="shared" si="97"/>
        <v>0</v>
      </c>
      <c r="M470" s="19"/>
      <c r="N470" s="19"/>
      <c r="O470" s="19"/>
      <c r="P470" s="19"/>
      <c r="Q470" s="19"/>
      <c r="R470" s="19"/>
      <c r="S470" s="19"/>
      <c r="T470" s="19"/>
      <c r="U470" s="19"/>
      <c r="V470" s="19"/>
      <c r="W470" s="19"/>
      <c r="X470" s="19"/>
      <c r="Y470" s="19"/>
      <c r="Z470" s="19"/>
      <c r="AA470" s="19"/>
      <c r="AB470" s="22"/>
      <c r="AC470" s="22"/>
      <c r="AD470" s="22"/>
      <c r="AE470" s="22"/>
      <c r="AF470" s="22"/>
      <c r="AG470" s="22"/>
      <c r="AH470" s="22"/>
      <c r="AI470" s="22"/>
      <c r="AJ470" s="22"/>
      <c r="AK470" s="22"/>
    </row>
    <row r="471" spans="1:37" s="13" customFormat="1">
      <c r="A471" s="14"/>
      <c r="B471" s="2"/>
      <c r="C471" s="2"/>
      <c r="D471" s="2"/>
      <c r="E471" s="2"/>
      <c r="F471" s="20"/>
      <c r="G471" s="31">
        <v>2019</v>
      </c>
      <c r="H471" s="40">
        <f t="shared" si="92"/>
        <v>651</v>
      </c>
      <c r="I471" s="40">
        <f t="shared" ref="I471:L471" si="98">I432+I440+I448+I456+I464</f>
        <v>0</v>
      </c>
      <c r="J471" s="40">
        <f t="shared" si="98"/>
        <v>0</v>
      </c>
      <c r="K471" s="40">
        <f t="shared" si="98"/>
        <v>651</v>
      </c>
      <c r="L471" s="40">
        <f t="shared" si="98"/>
        <v>0</v>
      </c>
      <c r="M471" s="19"/>
      <c r="N471" s="19"/>
      <c r="O471" s="19"/>
      <c r="P471" s="19"/>
      <c r="Q471" s="19"/>
      <c r="R471" s="19"/>
      <c r="S471" s="19"/>
      <c r="T471" s="19"/>
      <c r="U471" s="19"/>
      <c r="V471" s="19"/>
      <c r="W471" s="19"/>
      <c r="X471" s="19"/>
      <c r="Y471" s="19"/>
      <c r="Z471" s="19"/>
      <c r="AA471" s="19"/>
      <c r="AB471" s="22"/>
      <c r="AC471" s="22"/>
      <c r="AD471" s="22"/>
      <c r="AE471" s="22"/>
      <c r="AF471" s="22"/>
      <c r="AG471" s="22"/>
      <c r="AH471" s="22"/>
      <c r="AI471" s="22"/>
      <c r="AJ471" s="22"/>
      <c r="AK471" s="22"/>
    </row>
    <row r="472" spans="1:37" s="13" customFormat="1">
      <c r="A472" s="14"/>
      <c r="B472" s="2"/>
      <c r="C472" s="2"/>
      <c r="D472" s="2"/>
      <c r="E472" s="2"/>
      <c r="F472" s="20"/>
      <c r="G472" s="31">
        <v>2020</v>
      </c>
      <c r="H472" s="40">
        <f t="shared" si="92"/>
        <v>831</v>
      </c>
      <c r="I472" s="40">
        <f t="shared" ref="I472:L472" si="99">I433+I441+I449+I457+I465</f>
        <v>0</v>
      </c>
      <c r="J472" s="40">
        <f t="shared" si="99"/>
        <v>0</v>
      </c>
      <c r="K472" s="40">
        <f t="shared" si="99"/>
        <v>831</v>
      </c>
      <c r="L472" s="40">
        <f t="shared" si="99"/>
        <v>0</v>
      </c>
      <c r="M472" s="19"/>
      <c r="N472" s="19"/>
      <c r="O472" s="19"/>
      <c r="P472" s="19"/>
      <c r="Q472" s="19"/>
      <c r="R472" s="19"/>
      <c r="S472" s="19"/>
      <c r="T472" s="19"/>
      <c r="U472" s="19"/>
      <c r="V472" s="19"/>
      <c r="W472" s="19"/>
      <c r="X472" s="19"/>
      <c r="Y472" s="19"/>
      <c r="Z472" s="19"/>
      <c r="AA472" s="19"/>
      <c r="AB472" s="22"/>
      <c r="AC472" s="22"/>
      <c r="AD472" s="22"/>
      <c r="AE472" s="22"/>
      <c r="AF472" s="22"/>
      <c r="AG472" s="22"/>
      <c r="AH472" s="22"/>
      <c r="AI472" s="22"/>
      <c r="AJ472" s="22"/>
      <c r="AK472" s="22"/>
    </row>
    <row r="473" spans="1:37">
      <c r="A473" s="68" t="s">
        <v>181</v>
      </c>
      <c r="B473" s="66"/>
      <c r="C473" s="66"/>
      <c r="D473" s="66"/>
      <c r="E473" s="66"/>
      <c r="F473" s="66"/>
      <c r="G473" s="66"/>
      <c r="H473" s="66"/>
      <c r="I473" s="66"/>
      <c r="J473" s="66"/>
      <c r="K473" s="66"/>
      <c r="L473" s="67"/>
    </row>
    <row r="474" spans="1:37" ht="17.100000000000001" customHeight="1">
      <c r="A474" s="69">
        <v>1</v>
      </c>
      <c r="B474" s="57" t="s">
        <v>189</v>
      </c>
      <c r="C474" s="57" t="s">
        <v>19</v>
      </c>
      <c r="D474" s="57" t="s">
        <v>182</v>
      </c>
      <c r="E474" s="59" t="s">
        <v>31</v>
      </c>
      <c r="F474" s="5">
        <v>2</v>
      </c>
      <c r="G474" s="5">
        <v>2014</v>
      </c>
      <c r="H474" s="37">
        <f>I474+J474+K474+L474</f>
        <v>23.1</v>
      </c>
      <c r="I474" s="37"/>
      <c r="J474" s="37">
        <v>23.1</v>
      </c>
      <c r="K474" s="37"/>
      <c r="L474" s="37"/>
    </row>
    <row r="475" spans="1:37" ht="17.100000000000001" customHeight="1">
      <c r="A475" s="70"/>
      <c r="B475" s="57"/>
      <c r="C475" s="57"/>
      <c r="D475" s="57"/>
      <c r="E475" s="60"/>
      <c r="F475" s="5">
        <v>2</v>
      </c>
      <c r="G475" s="5">
        <v>2015</v>
      </c>
      <c r="H475" s="37">
        <f t="shared" ref="H475:H508" si="100">I475+J475+K475+L475</f>
        <v>22</v>
      </c>
      <c r="I475" s="37"/>
      <c r="J475" s="37">
        <v>22</v>
      </c>
      <c r="K475" s="37"/>
      <c r="L475" s="37"/>
    </row>
    <row r="476" spans="1:37" ht="17.100000000000001" customHeight="1">
      <c r="A476" s="70"/>
      <c r="B476" s="57"/>
      <c r="C476" s="57"/>
      <c r="D476" s="57"/>
      <c r="E476" s="60"/>
      <c r="F476" s="5">
        <v>2</v>
      </c>
      <c r="G476" s="5">
        <v>2016</v>
      </c>
      <c r="H476" s="37">
        <f t="shared" si="100"/>
        <v>22</v>
      </c>
      <c r="I476" s="37"/>
      <c r="J476" s="37">
        <v>22</v>
      </c>
      <c r="K476" s="37"/>
      <c r="L476" s="37"/>
    </row>
    <row r="477" spans="1:37" ht="17.100000000000001" customHeight="1">
      <c r="A477" s="70"/>
      <c r="B477" s="57"/>
      <c r="C477" s="57"/>
      <c r="D477" s="57"/>
      <c r="E477" s="60"/>
      <c r="F477" s="5"/>
      <c r="G477" s="5">
        <v>2017</v>
      </c>
      <c r="H477" s="37">
        <f t="shared" si="100"/>
        <v>0</v>
      </c>
      <c r="I477" s="37"/>
      <c r="J477" s="37"/>
      <c r="K477" s="37"/>
      <c r="L477" s="37"/>
    </row>
    <row r="478" spans="1:37" ht="17.100000000000001" customHeight="1">
      <c r="A478" s="70"/>
      <c r="B478" s="57"/>
      <c r="C478" s="57"/>
      <c r="D478" s="57"/>
      <c r="E478" s="60"/>
      <c r="F478" s="5"/>
      <c r="G478" s="5">
        <v>2018</v>
      </c>
      <c r="H478" s="37">
        <f t="shared" si="100"/>
        <v>0</v>
      </c>
      <c r="I478" s="37"/>
      <c r="J478" s="37"/>
      <c r="K478" s="37"/>
      <c r="L478" s="37"/>
    </row>
    <row r="479" spans="1:37" ht="17.100000000000001" customHeight="1">
      <c r="A479" s="70"/>
      <c r="B479" s="57"/>
      <c r="C479" s="57"/>
      <c r="D479" s="57"/>
      <c r="E479" s="60"/>
      <c r="F479" s="5"/>
      <c r="G479" s="5">
        <v>2019</v>
      </c>
      <c r="H479" s="37">
        <f t="shared" si="100"/>
        <v>0</v>
      </c>
      <c r="I479" s="37"/>
      <c r="J479" s="37"/>
      <c r="K479" s="37"/>
      <c r="L479" s="37"/>
    </row>
    <row r="480" spans="1:37" ht="17.100000000000001" customHeight="1">
      <c r="A480" s="71"/>
      <c r="B480" s="57"/>
      <c r="C480" s="57"/>
      <c r="D480" s="57"/>
      <c r="E480" s="61"/>
      <c r="F480" s="5"/>
      <c r="G480" s="5">
        <v>2020</v>
      </c>
      <c r="H480" s="37">
        <f t="shared" si="100"/>
        <v>0</v>
      </c>
      <c r="I480" s="37"/>
      <c r="J480" s="37"/>
      <c r="K480" s="37"/>
      <c r="L480" s="37"/>
    </row>
    <row r="481" spans="1:12" ht="17.100000000000001" customHeight="1">
      <c r="A481" s="69">
        <v>2</v>
      </c>
      <c r="B481" s="57" t="s">
        <v>190</v>
      </c>
      <c r="C481" s="57" t="s">
        <v>19</v>
      </c>
      <c r="D481" s="57" t="s">
        <v>183</v>
      </c>
      <c r="E481" s="59" t="s">
        <v>31</v>
      </c>
      <c r="F481" s="5">
        <v>50</v>
      </c>
      <c r="G481" s="5">
        <v>2014</v>
      </c>
      <c r="H481" s="37">
        <f t="shared" si="100"/>
        <v>589.70000000000005</v>
      </c>
      <c r="I481" s="37"/>
      <c r="J481" s="37">
        <v>589.70000000000005</v>
      </c>
      <c r="K481" s="37"/>
      <c r="L481" s="37"/>
    </row>
    <row r="482" spans="1:12" ht="17.100000000000001" customHeight="1">
      <c r="A482" s="70"/>
      <c r="B482" s="57"/>
      <c r="C482" s="57"/>
      <c r="D482" s="57"/>
      <c r="E482" s="60"/>
      <c r="F482" s="5">
        <v>50</v>
      </c>
      <c r="G482" s="5">
        <v>2015</v>
      </c>
      <c r="H482" s="37">
        <f t="shared" si="100"/>
        <v>615</v>
      </c>
      <c r="I482" s="37"/>
      <c r="J482" s="37">
        <v>615</v>
      </c>
      <c r="K482" s="37"/>
      <c r="L482" s="37"/>
    </row>
    <row r="483" spans="1:12" ht="17.100000000000001" customHeight="1">
      <c r="A483" s="70"/>
      <c r="B483" s="57"/>
      <c r="C483" s="57"/>
      <c r="D483" s="57"/>
      <c r="E483" s="60"/>
      <c r="F483" s="5">
        <v>50</v>
      </c>
      <c r="G483" s="5">
        <v>2016</v>
      </c>
      <c r="H483" s="37">
        <f t="shared" si="100"/>
        <v>615</v>
      </c>
      <c r="I483" s="37"/>
      <c r="J483" s="37">
        <v>615</v>
      </c>
      <c r="K483" s="37"/>
      <c r="L483" s="37"/>
    </row>
    <row r="484" spans="1:12" ht="17.100000000000001" customHeight="1">
      <c r="A484" s="70"/>
      <c r="B484" s="57"/>
      <c r="C484" s="57"/>
      <c r="D484" s="57"/>
      <c r="E484" s="60"/>
      <c r="F484" s="5"/>
      <c r="G484" s="5">
        <v>2017</v>
      </c>
      <c r="H484" s="37">
        <f t="shared" si="100"/>
        <v>0</v>
      </c>
      <c r="I484" s="37"/>
      <c r="J484" s="37"/>
      <c r="K484" s="37"/>
      <c r="L484" s="37"/>
    </row>
    <row r="485" spans="1:12" ht="17.100000000000001" customHeight="1">
      <c r="A485" s="70"/>
      <c r="B485" s="57"/>
      <c r="C485" s="57"/>
      <c r="D485" s="57"/>
      <c r="E485" s="60"/>
      <c r="F485" s="5"/>
      <c r="G485" s="5">
        <v>2018</v>
      </c>
      <c r="H485" s="37">
        <f t="shared" si="100"/>
        <v>0</v>
      </c>
      <c r="I485" s="37"/>
      <c r="J485" s="37"/>
      <c r="K485" s="37"/>
      <c r="L485" s="37"/>
    </row>
    <row r="486" spans="1:12" ht="17.100000000000001" customHeight="1">
      <c r="A486" s="70"/>
      <c r="B486" s="57"/>
      <c r="C486" s="57"/>
      <c r="D486" s="57"/>
      <c r="E486" s="60"/>
      <c r="F486" s="5"/>
      <c r="G486" s="5">
        <v>2019</v>
      </c>
      <c r="H486" s="37">
        <f t="shared" si="100"/>
        <v>0</v>
      </c>
      <c r="I486" s="37"/>
      <c r="J486" s="37"/>
      <c r="K486" s="37"/>
      <c r="L486" s="37"/>
    </row>
    <row r="487" spans="1:12" ht="17.100000000000001" customHeight="1">
      <c r="A487" s="71"/>
      <c r="B487" s="57"/>
      <c r="C487" s="57"/>
      <c r="D487" s="57"/>
      <c r="E487" s="61"/>
      <c r="F487" s="5"/>
      <c r="G487" s="5">
        <v>2020</v>
      </c>
      <c r="H487" s="37">
        <f t="shared" si="100"/>
        <v>0</v>
      </c>
      <c r="I487" s="37"/>
      <c r="J487" s="37"/>
      <c r="K487" s="37"/>
      <c r="L487" s="37"/>
    </row>
    <row r="488" spans="1:12" ht="17.100000000000001" customHeight="1">
      <c r="A488" s="69">
        <v>3</v>
      </c>
      <c r="B488" s="57" t="s">
        <v>191</v>
      </c>
      <c r="C488" s="57" t="s">
        <v>19</v>
      </c>
      <c r="D488" s="57" t="s">
        <v>182</v>
      </c>
      <c r="E488" s="59" t="s">
        <v>31</v>
      </c>
      <c r="F488" s="5">
        <v>3</v>
      </c>
      <c r="G488" s="5">
        <v>2014</v>
      </c>
      <c r="H488" s="37">
        <f t="shared" si="100"/>
        <v>28.9</v>
      </c>
      <c r="I488" s="37"/>
      <c r="J488" s="37">
        <v>28.9</v>
      </c>
      <c r="K488" s="37"/>
      <c r="L488" s="37"/>
    </row>
    <row r="489" spans="1:12" ht="17.100000000000001" customHeight="1">
      <c r="A489" s="70"/>
      <c r="B489" s="57"/>
      <c r="C489" s="57"/>
      <c r="D489" s="57"/>
      <c r="E489" s="60"/>
      <c r="F489" s="5">
        <v>3</v>
      </c>
      <c r="G489" s="5">
        <v>2015</v>
      </c>
      <c r="H489" s="37">
        <f t="shared" si="100"/>
        <v>30</v>
      </c>
      <c r="I489" s="37"/>
      <c r="J489" s="37">
        <v>30</v>
      </c>
      <c r="K489" s="37"/>
      <c r="L489" s="37"/>
    </row>
    <row r="490" spans="1:12" ht="17.100000000000001" customHeight="1">
      <c r="A490" s="70"/>
      <c r="B490" s="57"/>
      <c r="C490" s="57"/>
      <c r="D490" s="57"/>
      <c r="E490" s="60"/>
      <c r="F490" s="5">
        <v>3</v>
      </c>
      <c r="G490" s="5">
        <v>2016</v>
      </c>
      <c r="H490" s="37">
        <f t="shared" si="100"/>
        <v>30</v>
      </c>
      <c r="I490" s="37"/>
      <c r="J490" s="37">
        <v>30</v>
      </c>
      <c r="K490" s="37"/>
      <c r="L490" s="37"/>
    </row>
    <row r="491" spans="1:12" ht="17.100000000000001" customHeight="1">
      <c r="A491" s="70"/>
      <c r="B491" s="57"/>
      <c r="C491" s="57"/>
      <c r="D491" s="57"/>
      <c r="E491" s="60"/>
      <c r="F491" s="5"/>
      <c r="G491" s="5">
        <v>2017</v>
      </c>
      <c r="H491" s="37">
        <f t="shared" si="100"/>
        <v>0</v>
      </c>
      <c r="I491" s="37"/>
      <c r="J491" s="37"/>
      <c r="K491" s="37"/>
      <c r="L491" s="37"/>
    </row>
    <row r="492" spans="1:12" ht="17.100000000000001" customHeight="1">
      <c r="A492" s="70"/>
      <c r="B492" s="57"/>
      <c r="C492" s="57"/>
      <c r="D492" s="57"/>
      <c r="E492" s="60"/>
      <c r="F492" s="5"/>
      <c r="G492" s="5">
        <v>2018</v>
      </c>
      <c r="H492" s="37">
        <f t="shared" si="100"/>
        <v>0</v>
      </c>
      <c r="I492" s="37"/>
      <c r="J492" s="37"/>
      <c r="K492" s="37"/>
      <c r="L492" s="37"/>
    </row>
    <row r="493" spans="1:12" ht="17.100000000000001" customHeight="1">
      <c r="A493" s="70"/>
      <c r="B493" s="57"/>
      <c r="C493" s="57"/>
      <c r="D493" s="57"/>
      <c r="E493" s="60"/>
      <c r="F493" s="5"/>
      <c r="G493" s="5">
        <v>2019</v>
      </c>
      <c r="H493" s="37">
        <f t="shared" si="100"/>
        <v>0</v>
      </c>
      <c r="I493" s="37"/>
      <c r="J493" s="37"/>
      <c r="K493" s="37"/>
      <c r="L493" s="37"/>
    </row>
    <row r="494" spans="1:12" ht="17.100000000000001" customHeight="1">
      <c r="A494" s="71"/>
      <c r="B494" s="57"/>
      <c r="C494" s="57"/>
      <c r="D494" s="57"/>
      <c r="E494" s="61"/>
      <c r="F494" s="5"/>
      <c r="G494" s="5">
        <v>2020</v>
      </c>
      <c r="H494" s="37">
        <f t="shared" si="100"/>
        <v>0</v>
      </c>
      <c r="I494" s="37"/>
      <c r="J494" s="37"/>
      <c r="K494" s="37"/>
      <c r="L494" s="37"/>
    </row>
    <row r="495" spans="1:12" ht="17.100000000000001" customHeight="1">
      <c r="A495" s="69">
        <v>4</v>
      </c>
      <c r="B495" s="59" t="s">
        <v>192</v>
      </c>
      <c r="C495" s="59" t="s">
        <v>95</v>
      </c>
      <c r="D495" s="59" t="s">
        <v>183</v>
      </c>
      <c r="E495" s="59" t="s">
        <v>31</v>
      </c>
      <c r="F495" s="5">
        <v>322</v>
      </c>
      <c r="G495" s="5">
        <v>2014</v>
      </c>
      <c r="H495" s="37">
        <f t="shared" si="100"/>
        <v>4782.5</v>
      </c>
      <c r="I495" s="37"/>
      <c r="J495" s="37">
        <v>4782.5</v>
      </c>
      <c r="K495" s="37"/>
      <c r="L495" s="37"/>
    </row>
    <row r="496" spans="1:12" ht="17.100000000000001" customHeight="1">
      <c r="A496" s="70"/>
      <c r="B496" s="60"/>
      <c r="C496" s="60"/>
      <c r="D496" s="60"/>
      <c r="E496" s="60"/>
      <c r="F496" s="5">
        <v>322</v>
      </c>
      <c r="G496" s="5">
        <v>2015</v>
      </c>
      <c r="H496" s="37">
        <f t="shared" si="100"/>
        <v>4757.2</v>
      </c>
      <c r="I496" s="37"/>
      <c r="J496" s="37">
        <v>4757.2</v>
      </c>
      <c r="K496" s="37"/>
      <c r="L496" s="37"/>
    </row>
    <row r="497" spans="1:12" ht="17.100000000000001" customHeight="1">
      <c r="A497" s="70"/>
      <c r="B497" s="60"/>
      <c r="C497" s="60"/>
      <c r="D497" s="60"/>
      <c r="E497" s="60"/>
      <c r="F497" s="5">
        <v>322</v>
      </c>
      <c r="G497" s="5">
        <v>2016</v>
      </c>
      <c r="H497" s="37">
        <f t="shared" si="100"/>
        <v>4757.2</v>
      </c>
      <c r="I497" s="37"/>
      <c r="J497" s="37">
        <v>4757.2</v>
      </c>
      <c r="K497" s="37"/>
      <c r="L497" s="37"/>
    </row>
    <row r="498" spans="1:12" ht="17.100000000000001" customHeight="1">
      <c r="A498" s="70"/>
      <c r="B498" s="60"/>
      <c r="C498" s="60"/>
      <c r="D498" s="60"/>
      <c r="E498" s="60"/>
      <c r="F498" s="5"/>
      <c r="G498" s="5">
        <v>2017</v>
      </c>
      <c r="H498" s="37">
        <f t="shared" si="100"/>
        <v>0</v>
      </c>
      <c r="I498" s="37"/>
      <c r="J498" s="37"/>
      <c r="K498" s="37"/>
      <c r="L498" s="37"/>
    </row>
    <row r="499" spans="1:12" ht="17.100000000000001" customHeight="1">
      <c r="A499" s="70"/>
      <c r="B499" s="60"/>
      <c r="C499" s="60"/>
      <c r="D499" s="60"/>
      <c r="E499" s="60"/>
      <c r="F499" s="5"/>
      <c r="G499" s="5">
        <v>2018</v>
      </c>
      <c r="H499" s="37">
        <f t="shared" si="100"/>
        <v>0</v>
      </c>
      <c r="I499" s="37"/>
      <c r="J499" s="37"/>
      <c r="K499" s="37"/>
      <c r="L499" s="37"/>
    </row>
    <row r="500" spans="1:12" ht="17.100000000000001" customHeight="1">
      <c r="A500" s="70"/>
      <c r="B500" s="60"/>
      <c r="C500" s="60"/>
      <c r="D500" s="60"/>
      <c r="E500" s="60"/>
      <c r="F500" s="5"/>
      <c r="G500" s="5">
        <v>2019</v>
      </c>
      <c r="H500" s="37">
        <f t="shared" si="100"/>
        <v>0</v>
      </c>
      <c r="I500" s="37"/>
      <c r="J500" s="37"/>
      <c r="K500" s="37"/>
      <c r="L500" s="37"/>
    </row>
    <row r="501" spans="1:12" ht="17.100000000000001" customHeight="1">
      <c r="A501" s="71"/>
      <c r="B501" s="61"/>
      <c r="C501" s="61"/>
      <c r="D501" s="61"/>
      <c r="E501" s="61"/>
      <c r="F501" s="5"/>
      <c r="G501" s="5">
        <v>2020</v>
      </c>
      <c r="H501" s="37">
        <f t="shared" si="100"/>
        <v>0</v>
      </c>
      <c r="I501" s="37"/>
      <c r="J501" s="37"/>
      <c r="K501" s="37"/>
      <c r="L501" s="37"/>
    </row>
    <row r="502" spans="1:12" ht="17.100000000000001" customHeight="1">
      <c r="A502" s="62">
        <v>5</v>
      </c>
      <c r="B502" s="59" t="s">
        <v>188</v>
      </c>
      <c r="C502" s="59" t="s">
        <v>184</v>
      </c>
      <c r="D502" s="59" t="s">
        <v>193</v>
      </c>
      <c r="E502" s="59" t="s">
        <v>31</v>
      </c>
      <c r="F502" s="5">
        <v>90</v>
      </c>
      <c r="G502" s="5">
        <v>2014</v>
      </c>
      <c r="H502" s="37">
        <f t="shared" si="100"/>
        <v>4352.8</v>
      </c>
      <c r="I502" s="37"/>
      <c r="J502" s="29">
        <v>4352.8</v>
      </c>
      <c r="K502" s="37"/>
      <c r="L502" s="37"/>
    </row>
    <row r="503" spans="1:12" ht="17.100000000000001" customHeight="1">
      <c r="A503" s="63"/>
      <c r="B503" s="60"/>
      <c r="C503" s="60"/>
      <c r="D503" s="60"/>
      <c r="E503" s="60"/>
      <c r="F503" s="5">
        <v>90</v>
      </c>
      <c r="G503" s="5">
        <v>2015</v>
      </c>
      <c r="H503" s="37">
        <f t="shared" si="100"/>
        <v>4514.1000000000004</v>
      </c>
      <c r="I503" s="37"/>
      <c r="J503" s="29">
        <v>4514.1000000000004</v>
      </c>
      <c r="K503" s="37"/>
      <c r="L503" s="37"/>
    </row>
    <row r="504" spans="1:12" ht="17.100000000000001" customHeight="1">
      <c r="A504" s="63"/>
      <c r="B504" s="60"/>
      <c r="C504" s="60"/>
      <c r="D504" s="60"/>
      <c r="E504" s="60"/>
      <c r="F504" s="5">
        <v>90</v>
      </c>
      <c r="G504" s="5">
        <v>2016</v>
      </c>
      <c r="H504" s="37">
        <f t="shared" si="100"/>
        <v>4514.1000000000004</v>
      </c>
      <c r="I504" s="37"/>
      <c r="J504" s="29">
        <v>4514.1000000000004</v>
      </c>
      <c r="K504" s="37"/>
      <c r="L504" s="37"/>
    </row>
    <row r="505" spans="1:12" ht="17.100000000000001" customHeight="1">
      <c r="A505" s="63"/>
      <c r="B505" s="60"/>
      <c r="C505" s="60"/>
      <c r="D505" s="60"/>
      <c r="E505" s="60"/>
      <c r="F505" s="20"/>
      <c r="G505" s="5">
        <v>2017</v>
      </c>
      <c r="H505" s="37">
        <f t="shared" si="100"/>
        <v>0</v>
      </c>
      <c r="I505" s="37"/>
      <c r="J505" s="37"/>
      <c r="K505" s="37"/>
      <c r="L505" s="37"/>
    </row>
    <row r="506" spans="1:12" ht="17.100000000000001" customHeight="1">
      <c r="A506" s="63"/>
      <c r="B506" s="60"/>
      <c r="C506" s="60"/>
      <c r="D506" s="60"/>
      <c r="E506" s="60"/>
      <c r="F506" s="20"/>
      <c r="G506" s="5">
        <v>2018</v>
      </c>
      <c r="H506" s="37">
        <f t="shared" si="100"/>
        <v>0</v>
      </c>
      <c r="I506" s="37"/>
      <c r="J506" s="37"/>
      <c r="K506" s="37"/>
      <c r="L506" s="37"/>
    </row>
    <row r="507" spans="1:12" ht="17.100000000000001" customHeight="1">
      <c r="A507" s="63"/>
      <c r="B507" s="60"/>
      <c r="C507" s="60"/>
      <c r="D507" s="60"/>
      <c r="E507" s="60"/>
      <c r="F507" s="20"/>
      <c r="G507" s="5">
        <v>2019</v>
      </c>
      <c r="H507" s="37">
        <f t="shared" si="100"/>
        <v>0</v>
      </c>
      <c r="I507" s="37"/>
      <c r="J507" s="37"/>
      <c r="K507" s="37"/>
      <c r="L507" s="37"/>
    </row>
    <row r="508" spans="1:12" ht="17.100000000000001" customHeight="1">
      <c r="A508" s="64"/>
      <c r="B508" s="61"/>
      <c r="C508" s="61"/>
      <c r="D508" s="61"/>
      <c r="E508" s="61"/>
      <c r="F508" s="20"/>
      <c r="G508" s="5">
        <v>2020</v>
      </c>
      <c r="H508" s="37">
        <f t="shared" si="100"/>
        <v>0</v>
      </c>
      <c r="I508" s="37"/>
      <c r="J508" s="37"/>
      <c r="K508" s="37"/>
      <c r="L508" s="37"/>
    </row>
    <row r="509" spans="1:12">
      <c r="A509" s="14"/>
      <c r="B509" s="54" t="s">
        <v>113</v>
      </c>
      <c r="C509" s="55"/>
      <c r="D509" s="56"/>
      <c r="E509" s="2"/>
      <c r="F509" s="20"/>
      <c r="G509" s="31">
        <v>2014</v>
      </c>
      <c r="H509" s="40">
        <f t="shared" ref="H509:H515" si="101">H474+H481+H488+H495+H502</f>
        <v>9777</v>
      </c>
      <c r="I509" s="40">
        <f t="shared" ref="I509:L509" si="102">I474+I481+I488+I495+I502</f>
        <v>0</v>
      </c>
      <c r="J509" s="40">
        <f t="shared" si="102"/>
        <v>9777</v>
      </c>
      <c r="K509" s="40">
        <f t="shared" si="102"/>
        <v>0</v>
      </c>
      <c r="L509" s="40">
        <f t="shared" si="102"/>
        <v>0</v>
      </c>
    </row>
    <row r="510" spans="1:12">
      <c r="A510" s="14"/>
      <c r="B510" s="2"/>
      <c r="C510" s="2"/>
      <c r="D510" s="2"/>
      <c r="E510" s="2"/>
      <c r="F510" s="20"/>
      <c r="G510" s="31">
        <v>2015</v>
      </c>
      <c r="H510" s="40">
        <f t="shared" si="101"/>
        <v>9938.2999999999993</v>
      </c>
      <c r="I510" s="40">
        <f t="shared" ref="I510:L510" si="103">I475+I482+I489+I496+I503</f>
        <v>0</v>
      </c>
      <c r="J510" s="40">
        <f t="shared" si="103"/>
        <v>9938.2999999999993</v>
      </c>
      <c r="K510" s="40">
        <f t="shared" si="103"/>
        <v>0</v>
      </c>
      <c r="L510" s="40">
        <f t="shared" si="103"/>
        <v>0</v>
      </c>
    </row>
    <row r="511" spans="1:12">
      <c r="A511" s="14"/>
      <c r="B511" s="2"/>
      <c r="C511" s="2"/>
      <c r="D511" s="2"/>
      <c r="E511" s="2"/>
      <c r="F511" s="20"/>
      <c r="G511" s="31">
        <v>2016</v>
      </c>
      <c r="H511" s="40">
        <f t="shared" si="101"/>
        <v>9938.2999999999993</v>
      </c>
      <c r="I511" s="40">
        <f t="shared" ref="I511:L511" si="104">I476+I483+I490+I497+I504</f>
        <v>0</v>
      </c>
      <c r="J511" s="40">
        <f t="shared" si="104"/>
        <v>9938.2999999999993</v>
      </c>
      <c r="K511" s="40">
        <f t="shared" si="104"/>
        <v>0</v>
      </c>
      <c r="L511" s="40">
        <f t="shared" si="104"/>
        <v>0</v>
      </c>
    </row>
    <row r="512" spans="1:12">
      <c r="A512" s="14"/>
      <c r="B512" s="2"/>
      <c r="C512" s="2"/>
      <c r="D512" s="2"/>
      <c r="E512" s="2"/>
      <c r="F512" s="20"/>
      <c r="G512" s="31">
        <v>2017</v>
      </c>
      <c r="H512" s="40">
        <f t="shared" si="101"/>
        <v>0</v>
      </c>
      <c r="I512" s="40">
        <f t="shared" ref="I512:L512" si="105">I477+I484+I491+I498+I505</f>
        <v>0</v>
      </c>
      <c r="J512" s="40">
        <f t="shared" si="105"/>
        <v>0</v>
      </c>
      <c r="K512" s="40">
        <f t="shared" si="105"/>
        <v>0</v>
      </c>
      <c r="L512" s="40">
        <f t="shared" si="105"/>
        <v>0</v>
      </c>
    </row>
    <row r="513" spans="1:12">
      <c r="A513" s="14"/>
      <c r="B513" s="2"/>
      <c r="C513" s="2"/>
      <c r="D513" s="2"/>
      <c r="E513" s="2"/>
      <c r="F513" s="20"/>
      <c r="G513" s="31">
        <v>2018</v>
      </c>
      <c r="H513" s="40">
        <f t="shared" si="101"/>
        <v>0</v>
      </c>
      <c r="I513" s="40">
        <f t="shared" ref="I513:L513" si="106">I478+I485+I492+I499+I506</f>
        <v>0</v>
      </c>
      <c r="J513" s="40">
        <f t="shared" si="106"/>
        <v>0</v>
      </c>
      <c r="K513" s="40">
        <f t="shared" si="106"/>
        <v>0</v>
      </c>
      <c r="L513" s="40">
        <f t="shared" si="106"/>
        <v>0</v>
      </c>
    </row>
    <row r="514" spans="1:12">
      <c r="A514" s="14"/>
      <c r="B514" s="2"/>
      <c r="C514" s="2"/>
      <c r="D514" s="2"/>
      <c r="E514" s="2"/>
      <c r="F514" s="20"/>
      <c r="G514" s="31">
        <v>2019</v>
      </c>
      <c r="H514" s="40">
        <f t="shared" si="101"/>
        <v>0</v>
      </c>
      <c r="I514" s="40">
        <f t="shared" ref="I514:L514" si="107">I479+I486+I493+I500+I507</f>
        <v>0</v>
      </c>
      <c r="J514" s="40">
        <f t="shared" si="107"/>
        <v>0</v>
      </c>
      <c r="K514" s="40">
        <f t="shared" si="107"/>
        <v>0</v>
      </c>
      <c r="L514" s="40">
        <f t="shared" si="107"/>
        <v>0</v>
      </c>
    </row>
    <row r="515" spans="1:12">
      <c r="A515" s="14"/>
      <c r="B515" s="2"/>
      <c r="C515" s="2"/>
      <c r="D515" s="2"/>
      <c r="E515" s="2"/>
      <c r="F515" s="20"/>
      <c r="G515" s="31">
        <v>2020</v>
      </c>
      <c r="H515" s="40">
        <f t="shared" si="101"/>
        <v>0</v>
      </c>
      <c r="I515" s="40">
        <f t="shared" ref="I515:L515" si="108">I480+I487+I494+I501+I508</f>
        <v>0</v>
      </c>
      <c r="J515" s="40">
        <f t="shared" si="108"/>
        <v>0</v>
      </c>
      <c r="K515" s="40">
        <f t="shared" si="108"/>
        <v>0</v>
      </c>
      <c r="L515" s="40">
        <f t="shared" si="108"/>
        <v>0</v>
      </c>
    </row>
    <row r="516" spans="1:12">
      <c r="A516" s="14"/>
      <c r="B516" s="141" t="s">
        <v>198</v>
      </c>
      <c r="C516" s="142"/>
      <c r="D516" s="142"/>
      <c r="E516" s="143"/>
      <c r="F516" s="20"/>
      <c r="G516" s="31">
        <v>2014</v>
      </c>
      <c r="H516" s="40">
        <f t="shared" ref="H516:H522" si="109">H70+H361+H418+H466+H509</f>
        <v>141727.29999999999</v>
      </c>
      <c r="I516" s="40">
        <f t="shared" ref="I516:L516" si="110">I70+I361+I418+I466+I509</f>
        <v>0</v>
      </c>
      <c r="J516" s="40">
        <f t="shared" si="110"/>
        <v>99264.200000000012</v>
      </c>
      <c r="K516" s="40">
        <f t="shared" si="110"/>
        <v>42463.1</v>
      </c>
      <c r="L516" s="40">
        <f t="shared" si="110"/>
        <v>0</v>
      </c>
    </row>
    <row r="517" spans="1:12">
      <c r="A517" s="14"/>
      <c r="B517" s="2"/>
      <c r="C517" s="2"/>
      <c r="D517" s="2"/>
      <c r="E517" s="2"/>
      <c r="F517" s="20"/>
      <c r="G517" s="31">
        <v>2015</v>
      </c>
      <c r="H517" s="40">
        <f t="shared" si="109"/>
        <v>144597.79999999999</v>
      </c>
      <c r="I517" s="40">
        <f t="shared" ref="I517:L517" si="111">I71+I362+I419+I467+I510</f>
        <v>0</v>
      </c>
      <c r="J517" s="40">
        <f t="shared" si="111"/>
        <v>103796.3</v>
      </c>
      <c r="K517" s="40">
        <f t="shared" si="111"/>
        <v>40801.5</v>
      </c>
      <c r="L517" s="40">
        <f t="shared" si="111"/>
        <v>0</v>
      </c>
    </row>
    <row r="518" spans="1:12">
      <c r="A518" s="14"/>
      <c r="B518" s="2"/>
      <c r="C518" s="2"/>
      <c r="D518" s="2"/>
      <c r="E518" s="2"/>
      <c r="F518" s="20"/>
      <c r="G518" s="31">
        <v>2016</v>
      </c>
      <c r="H518" s="40">
        <f t="shared" si="109"/>
        <v>151457.19999999998</v>
      </c>
      <c r="I518" s="40">
        <f t="shared" ref="I518:L518" si="112">I72+I363+I420+I468+I511</f>
        <v>0</v>
      </c>
      <c r="J518" s="40">
        <f t="shared" si="112"/>
        <v>110475.7</v>
      </c>
      <c r="K518" s="40">
        <f t="shared" si="112"/>
        <v>40981.5</v>
      </c>
      <c r="L518" s="40">
        <f t="shared" si="112"/>
        <v>0</v>
      </c>
    </row>
    <row r="519" spans="1:12">
      <c r="A519" s="14"/>
      <c r="B519" s="2"/>
      <c r="C519" s="2"/>
      <c r="D519" s="2"/>
      <c r="E519" s="2"/>
      <c r="F519" s="20"/>
      <c r="G519" s="31">
        <v>2017</v>
      </c>
      <c r="H519" s="40">
        <f t="shared" si="109"/>
        <v>3264</v>
      </c>
      <c r="I519" s="40">
        <f t="shared" ref="I519:L519" si="113">I73+I364+I421+I469+I512</f>
        <v>0</v>
      </c>
      <c r="J519" s="40">
        <f t="shared" si="113"/>
        <v>0</v>
      </c>
      <c r="K519" s="40">
        <f t="shared" si="113"/>
        <v>3264</v>
      </c>
      <c r="L519" s="40">
        <f t="shared" si="113"/>
        <v>0</v>
      </c>
    </row>
    <row r="520" spans="1:12">
      <c r="A520" s="14"/>
      <c r="B520" s="2"/>
      <c r="C520" s="2"/>
      <c r="D520" s="2"/>
      <c r="E520" s="2"/>
      <c r="F520" s="20"/>
      <c r="G520" s="31">
        <v>2018</v>
      </c>
      <c r="H520" s="40">
        <f t="shared" si="109"/>
        <v>3144</v>
      </c>
      <c r="I520" s="40">
        <f t="shared" ref="I520:L520" si="114">I74+I365+I422+I470+I513</f>
        <v>0</v>
      </c>
      <c r="J520" s="40">
        <f t="shared" si="114"/>
        <v>0</v>
      </c>
      <c r="K520" s="40">
        <f t="shared" si="114"/>
        <v>3144</v>
      </c>
      <c r="L520" s="40">
        <f t="shared" si="114"/>
        <v>0</v>
      </c>
    </row>
    <row r="521" spans="1:12">
      <c r="A521" s="14"/>
      <c r="B521" s="2"/>
      <c r="C521" s="2"/>
      <c r="D521" s="2"/>
      <c r="E521" s="2"/>
      <c r="F521" s="20"/>
      <c r="G521" s="31">
        <v>2019</v>
      </c>
      <c r="H521" s="40">
        <f t="shared" si="109"/>
        <v>2964</v>
      </c>
      <c r="I521" s="40">
        <f t="shared" ref="I521:L521" si="115">I75+I366+I423+I471+I514</f>
        <v>0</v>
      </c>
      <c r="J521" s="40">
        <f t="shared" si="115"/>
        <v>0</v>
      </c>
      <c r="K521" s="40">
        <f t="shared" si="115"/>
        <v>2964</v>
      </c>
      <c r="L521" s="40">
        <f t="shared" si="115"/>
        <v>0</v>
      </c>
    </row>
    <row r="522" spans="1:12">
      <c r="A522" s="14"/>
      <c r="B522" s="2"/>
      <c r="C522" s="2"/>
      <c r="D522" s="2"/>
      <c r="E522" s="2"/>
      <c r="F522" s="20"/>
      <c r="G522" s="31">
        <v>2020</v>
      </c>
      <c r="H522" s="40">
        <f t="shared" si="109"/>
        <v>3144</v>
      </c>
      <c r="I522" s="40">
        <f t="shared" ref="I522:L522" si="116">I76+I367+I424+I472+I515</f>
        <v>0</v>
      </c>
      <c r="J522" s="40">
        <f t="shared" si="116"/>
        <v>0</v>
      </c>
      <c r="K522" s="40">
        <f t="shared" si="116"/>
        <v>3144</v>
      </c>
      <c r="L522" s="40">
        <f t="shared" si="116"/>
        <v>0</v>
      </c>
    </row>
  </sheetData>
  <mergeCells count="358">
    <mergeCell ref="B142:B148"/>
    <mergeCell ref="D142:D148"/>
    <mergeCell ref="E142:E148"/>
    <mergeCell ref="C142:C148"/>
    <mergeCell ref="G152:G155"/>
    <mergeCell ref="A458:A465"/>
    <mergeCell ref="B516:E516"/>
    <mergeCell ref="G15:G22"/>
    <mergeCell ref="I1:L1"/>
    <mergeCell ref="E113:E119"/>
    <mergeCell ref="D113:D119"/>
    <mergeCell ref="C113:C119"/>
    <mergeCell ref="B113:B119"/>
    <mergeCell ref="E106:E112"/>
    <mergeCell ref="D106:D112"/>
    <mergeCell ref="C106:C112"/>
    <mergeCell ref="B106:B112"/>
    <mergeCell ref="E127:E133"/>
    <mergeCell ref="D127:D133"/>
    <mergeCell ref="C127:C133"/>
    <mergeCell ref="B127:B133"/>
    <mergeCell ref="E120:E126"/>
    <mergeCell ref="D120:D126"/>
    <mergeCell ref="C120:C126"/>
    <mergeCell ref="B120:B126"/>
    <mergeCell ref="B85:B91"/>
    <mergeCell ref="D85:D91"/>
    <mergeCell ref="E85:E91"/>
    <mergeCell ref="C85:C91"/>
    <mergeCell ref="C92:C98"/>
    <mergeCell ref="B92:B98"/>
    <mergeCell ref="E99:E105"/>
    <mergeCell ref="D99:D105"/>
    <mergeCell ref="C99:C105"/>
    <mergeCell ref="B99:B105"/>
    <mergeCell ref="E92:E98"/>
    <mergeCell ref="D92:D98"/>
    <mergeCell ref="B49:B55"/>
    <mergeCell ref="E42:E48"/>
    <mergeCell ref="D42:D48"/>
    <mergeCell ref="C42:C48"/>
    <mergeCell ref="B42:B48"/>
    <mergeCell ref="C35:C41"/>
    <mergeCell ref="B35:B41"/>
    <mergeCell ref="A77:L77"/>
    <mergeCell ref="E78:E84"/>
    <mergeCell ref="D78:D84"/>
    <mergeCell ref="C78:C84"/>
    <mergeCell ref="E63:E69"/>
    <mergeCell ref="D63:D69"/>
    <mergeCell ref="C56:C62"/>
    <mergeCell ref="C63:C69"/>
    <mergeCell ref="B63:B69"/>
    <mergeCell ref="E56:E62"/>
    <mergeCell ref="D56:D62"/>
    <mergeCell ref="B56:B62"/>
    <mergeCell ref="E49:E55"/>
    <mergeCell ref="D49:D55"/>
    <mergeCell ref="B78:B84"/>
    <mergeCell ref="A7:L7"/>
    <mergeCell ref="A6:L6"/>
    <mergeCell ref="A10:A11"/>
    <mergeCell ref="B203:B209"/>
    <mergeCell ref="C203:C209"/>
    <mergeCell ref="D203:D209"/>
    <mergeCell ref="E203:E209"/>
    <mergeCell ref="G33:G34"/>
    <mergeCell ref="G31:G32"/>
    <mergeCell ref="G29:G30"/>
    <mergeCell ref="G27:G28"/>
    <mergeCell ref="E35:E41"/>
    <mergeCell ref="D35:D41"/>
    <mergeCell ref="D10:G10"/>
    <mergeCell ref="H10:L10"/>
    <mergeCell ref="B10:B11"/>
    <mergeCell ref="C10:C11"/>
    <mergeCell ref="G25:G26"/>
    <mergeCell ref="G23:G24"/>
    <mergeCell ref="C14:C34"/>
    <mergeCell ref="D14:D34"/>
    <mergeCell ref="E14:E34"/>
    <mergeCell ref="F14:F34"/>
    <mergeCell ref="C49:C55"/>
    <mergeCell ref="D239:D245"/>
    <mergeCell ref="C239:C245"/>
    <mergeCell ref="B239:B245"/>
    <mergeCell ref="A238:L238"/>
    <mergeCell ref="E239:E245"/>
    <mergeCell ref="F239:F245"/>
    <mergeCell ref="B210:B216"/>
    <mergeCell ref="C210:C216"/>
    <mergeCell ref="D210:D216"/>
    <mergeCell ref="E210:E216"/>
    <mergeCell ref="C217:C223"/>
    <mergeCell ref="B217:B223"/>
    <mergeCell ref="D217:D223"/>
    <mergeCell ref="E217:E223"/>
    <mergeCell ref="F217:F223"/>
    <mergeCell ref="F224:F230"/>
    <mergeCell ref="B231:D231"/>
    <mergeCell ref="A217:A223"/>
    <mergeCell ref="A224:A230"/>
    <mergeCell ref="E224:E230"/>
    <mergeCell ref="D224:D230"/>
    <mergeCell ref="C224:C230"/>
    <mergeCell ref="B224:B230"/>
    <mergeCell ref="D260:D266"/>
    <mergeCell ref="E260:E266"/>
    <mergeCell ref="B267:B273"/>
    <mergeCell ref="C267:C273"/>
    <mergeCell ref="D267:D273"/>
    <mergeCell ref="E267:E273"/>
    <mergeCell ref="D246:D252"/>
    <mergeCell ref="C246:C252"/>
    <mergeCell ref="B246:B252"/>
    <mergeCell ref="E246:E252"/>
    <mergeCell ref="C253:C259"/>
    <mergeCell ref="B253:B259"/>
    <mergeCell ref="D253:D259"/>
    <mergeCell ref="E253:E259"/>
    <mergeCell ref="B333:B339"/>
    <mergeCell ref="C333:C339"/>
    <mergeCell ref="D333:D339"/>
    <mergeCell ref="E333:E339"/>
    <mergeCell ref="E317:E324"/>
    <mergeCell ref="A332:L332"/>
    <mergeCell ref="A333:A339"/>
    <mergeCell ref="A340:A346"/>
    <mergeCell ref="B296:B302"/>
    <mergeCell ref="C296:C302"/>
    <mergeCell ref="D296:D302"/>
    <mergeCell ref="E296:E302"/>
    <mergeCell ref="B303:B309"/>
    <mergeCell ref="C303:C309"/>
    <mergeCell ref="D303:D309"/>
    <mergeCell ref="E303:E309"/>
    <mergeCell ref="C369:C375"/>
    <mergeCell ref="D369:D375"/>
    <mergeCell ref="E369:E375"/>
    <mergeCell ref="F369:F375"/>
    <mergeCell ref="B340:B346"/>
    <mergeCell ref="C340:C346"/>
    <mergeCell ref="D340:D346"/>
    <mergeCell ref="E340:E346"/>
    <mergeCell ref="B347:B353"/>
    <mergeCell ref="C347:C353"/>
    <mergeCell ref="D347:D353"/>
    <mergeCell ref="E347:E353"/>
    <mergeCell ref="G171:G173"/>
    <mergeCell ref="F435:F441"/>
    <mergeCell ref="B443:B449"/>
    <mergeCell ref="C443:C449"/>
    <mergeCell ref="D443:D449"/>
    <mergeCell ref="E443:E449"/>
    <mergeCell ref="B435:B441"/>
    <mergeCell ref="A435:A441"/>
    <mergeCell ref="C435:C441"/>
    <mergeCell ref="D435:D441"/>
    <mergeCell ref="E435:E441"/>
    <mergeCell ref="B427:B433"/>
    <mergeCell ref="C427:C433"/>
    <mergeCell ref="D427:D433"/>
    <mergeCell ref="E427:E433"/>
    <mergeCell ref="A427:A433"/>
    <mergeCell ref="E404:E410"/>
    <mergeCell ref="D404:D410"/>
    <mergeCell ref="C404:C410"/>
    <mergeCell ref="B404:B410"/>
    <mergeCell ref="B390:B396"/>
    <mergeCell ref="C390:C396"/>
    <mergeCell ref="D390:D396"/>
    <mergeCell ref="E390:E396"/>
    <mergeCell ref="D171:D173"/>
    <mergeCell ref="E171:E173"/>
    <mergeCell ref="G168:G170"/>
    <mergeCell ref="B70:D70"/>
    <mergeCell ref="A14:A18"/>
    <mergeCell ref="A19:A22"/>
    <mergeCell ref="A23:A34"/>
    <mergeCell ref="A35:A41"/>
    <mergeCell ref="A42:A48"/>
    <mergeCell ref="A49:A55"/>
    <mergeCell ref="A56:A62"/>
    <mergeCell ref="A63:A69"/>
    <mergeCell ref="A78:A84"/>
    <mergeCell ref="A85:A91"/>
    <mergeCell ref="A92:A98"/>
    <mergeCell ref="A99:A105"/>
    <mergeCell ref="A106:A112"/>
    <mergeCell ref="A113:A119"/>
    <mergeCell ref="A120:A126"/>
    <mergeCell ref="A127:A133"/>
    <mergeCell ref="A134:A140"/>
    <mergeCell ref="B134:D134"/>
    <mergeCell ref="A142:A148"/>
    <mergeCell ref="C149:C173"/>
    <mergeCell ref="B174:D174"/>
    <mergeCell ref="D149:D155"/>
    <mergeCell ref="A13:L13"/>
    <mergeCell ref="A149:A151"/>
    <mergeCell ref="G149:G151"/>
    <mergeCell ref="F149:F151"/>
    <mergeCell ref="E149:E151"/>
    <mergeCell ref="F152:F155"/>
    <mergeCell ref="E152:E155"/>
    <mergeCell ref="G165:G167"/>
    <mergeCell ref="G161:G164"/>
    <mergeCell ref="G156:G160"/>
    <mergeCell ref="F156:F160"/>
    <mergeCell ref="E156:E160"/>
    <mergeCell ref="F161:F164"/>
    <mergeCell ref="E161:E164"/>
    <mergeCell ref="D168:D170"/>
    <mergeCell ref="E168:E170"/>
    <mergeCell ref="F168:F170"/>
    <mergeCell ref="D165:D167"/>
    <mergeCell ref="E165:E167"/>
    <mergeCell ref="F165:F167"/>
    <mergeCell ref="F171:F173"/>
    <mergeCell ref="A141:L141"/>
    <mergeCell ref="E193:E194"/>
    <mergeCell ref="F193:F194"/>
    <mergeCell ref="E183:E184"/>
    <mergeCell ref="F183:F184"/>
    <mergeCell ref="E185:E186"/>
    <mergeCell ref="F185:F186"/>
    <mergeCell ref="E187:E188"/>
    <mergeCell ref="F187:F188"/>
    <mergeCell ref="B195:D195"/>
    <mergeCell ref="A156:A160"/>
    <mergeCell ref="A161:A164"/>
    <mergeCell ref="A165:A167"/>
    <mergeCell ref="A168:A170"/>
    <mergeCell ref="A171:A173"/>
    <mergeCell ref="A152:A155"/>
    <mergeCell ref="A193:A194"/>
    <mergeCell ref="A191:A192"/>
    <mergeCell ref="F210:F216"/>
    <mergeCell ref="A210:A216"/>
    <mergeCell ref="A202:L202"/>
    <mergeCell ref="A181:L181"/>
    <mergeCell ref="A189:A190"/>
    <mergeCell ref="A187:A188"/>
    <mergeCell ref="A185:A186"/>
    <mergeCell ref="A183:A184"/>
    <mergeCell ref="C182:C194"/>
    <mergeCell ref="D182:D194"/>
    <mergeCell ref="A203:A209"/>
    <mergeCell ref="F203:F209"/>
    <mergeCell ref="E189:E190"/>
    <mergeCell ref="F189:F190"/>
    <mergeCell ref="E191:E192"/>
    <mergeCell ref="F191:F192"/>
    <mergeCell ref="F281:F287"/>
    <mergeCell ref="B288:F288"/>
    <mergeCell ref="A239:A245"/>
    <mergeCell ref="A246:A252"/>
    <mergeCell ref="A253:A259"/>
    <mergeCell ref="A260:A266"/>
    <mergeCell ref="A267:A273"/>
    <mergeCell ref="A274:A280"/>
    <mergeCell ref="A281:A287"/>
    <mergeCell ref="F246:F252"/>
    <mergeCell ref="F253:F259"/>
    <mergeCell ref="F260:F266"/>
    <mergeCell ref="F267:F273"/>
    <mergeCell ref="F274:F280"/>
    <mergeCell ref="B274:B280"/>
    <mergeCell ref="C274:C280"/>
    <mergeCell ref="D274:D280"/>
    <mergeCell ref="E274:E280"/>
    <mergeCell ref="B281:B287"/>
    <mergeCell ref="C281:C287"/>
    <mergeCell ref="D281:D287"/>
    <mergeCell ref="E281:E287"/>
    <mergeCell ref="B260:B266"/>
    <mergeCell ref="C260:C266"/>
    <mergeCell ref="A347:A353"/>
    <mergeCell ref="B354:E354"/>
    <mergeCell ref="A368:L368"/>
    <mergeCell ref="A369:A375"/>
    <mergeCell ref="A376:A382"/>
    <mergeCell ref="A295:L295"/>
    <mergeCell ref="B325:D325"/>
    <mergeCell ref="A296:A302"/>
    <mergeCell ref="A303:A309"/>
    <mergeCell ref="A310:A312"/>
    <mergeCell ref="A313:A314"/>
    <mergeCell ref="A315:A316"/>
    <mergeCell ref="A317:A318"/>
    <mergeCell ref="A319:A320"/>
    <mergeCell ref="A321:A322"/>
    <mergeCell ref="A323:A324"/>
    <mergeCell ref="C310:C324"/>
    <mergeCell ref="D310:D324"/>
    <mergeCell ref="E310:E316"/>
    <mergeCell ref="B376:B382"/>
    <mergeCell ref="C376:C382"/>
    <mergeCell ref="D376:D382"/>
    <mergeCell ref="E376:E382"/>
    <mergeCell ref="B369:B375"/>
    <mergeCell ref="A434:L434"/>
    <mergeCell ref="A442:L442"/>
    <mergeCell ref="A450:A457"/>
    <mergeCell ref="E450:E457"/>
    <mergeCell ref="A383:A389"/>
    <mergeCell ref="A390:A396"/>
    <mergeCell ref="A397:A403"/>
    <mergeCell ref="A404:A410"/>
    <mergeCell ref="B418:E418"/>
    <mergeCell ref="A443:A449"/>
    <mergeCell ref="B397:B403"/>
    <mergeCell ref="C397:C403"/>
    <mergeCell ref="D397:D403"/>
    <mergeCell ref="E397:E403"/>
    <mergeCell ref="B383:B389"/>
    <mergeCell ref="C383:C389"/>
    <mergeCell ref="D383:D389"/>
    <mergeCell ref="E383:E389"/>
    <mergeCell ref="A481:A487"/>
    <mergeCell ref="E481:E487"/>
    <mergeCell ref="E488:E494"/>
    <mergeCell ref="A488:A494"/>
    <mergeCell ref="E495:E501"/>
    <mergeCell ref="D495:D501"/>
    <mergeCell ref="C495:C501"/>
    <mergeCell ref="B495:B501"/>
    <mergeCell ref="A495:A501"/>
    <mergeCell ref="D481:D487"/>
    <mergeCell ref="C481:C487"/>
    <mergeCell ref="B481:B487"/>
    <mergeCell ref="D488:D494"/>
    <mergeCell ref="C488:C494"/>
    <mergeCell ref="B488:B494"/>
    <mergeCell ref="B509:D509"/>
    <mergeCell ref="D411:D417"/>
    <mergeCell ref="C411:C417"/>
    <mergeCell ref="B411:B417"/>
    <mergeCell ref="A411:A417"/>
    <mergeCell ref="D502:D508"/>
    <mergeCell ref="C502:C508"/>
    <mergeCell ref="B502:B508"/>
    <mergeCell ref="A502:A508"/>
    <mergeCell ref="B466:D466"/>
    <mergeCell ref="A473:L473"/>
    <mergeCell ref="D474:D480"/>
    <mergeCell ref="C474:C480"/>
    <mergeCell ref="B474:B480"/>
    <mergeCell ref="A474:A480"/>
    <mergeCell ref="E474:E480"/>
    <mergeCell ref="E458:E465"/>
    <mergeCell ref="D450:D457"/>
    <mergeCell ref="C450:C457"/>
    <mergeCell ref="D458:D465"/>
    <mergeCell ref="C458:C465"/>
    <mergeCell ref="A425:L425"/>
    <mergeCell ref="A426:L426"/>
    <mergeCell ref="E502:E508"/>
  </mergeCells>
  <printOptions horizontalCentered="1"/>
  <pageMargins left="0" right="0" top="0.55118110236220474" bottom="0.35433070866141736" header="0.31496062992125984" footer="0.31496062992125984"/>
  <pageSetup paperSize="9" scale="90" orientation="landscape" verticalDpi="0" r:id="rId1"/>
  <headerFooter>
    <oddHeader>&amp;C&amp;P</oddHead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pnn</cp:lastModifiedBy>
  <cp:lastPrinted>2014-04-22T07:56:09Z</cp:lastPrinted>
  <dcterms:created xsi:type="dcterms:W3CDTF">2014-03-25T12:27:55Z</dcterms:created>
  <dcterms:modified xsi:type="dcterms:W3CDTF">2014-04-22T07:56:46Z</dcterms:modified>
</cp:coreProperties>
</file>