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2013 прил.12" sheetId="10" r:id="rId1"/>
    <sheet name="2014-2015  прил.13" sheetId="12" r:id="rId2"/>
  </sheets>
  <calcPr calcId="125725"/>
</workbook>
</file>

<file path=xl/calcChain.xml><?xml version="1.0" encoding="utf-8"?>
<calcChain xmlns="http://schemas.openxmlformats.org/spreadsheetml/2006/main">
  <c r="F345" i="12"/>
  <c r="I205"/>
  <c r="H205"/>
  <c r="I206"/>
  <c r="H206"/>
  <c r="I197"/>
  <c r="I196" s="1"/>
  <c r="I195" s="1"/>
  <c r="H197"/>
  <c r="H196" s="1"/>
  <c r="I129"/>
  <c r="H132"/>
  <c r="H129" s="1"/>
  <c r="H213" i="10"/>
  <c r="H212" s="1"/>
  <c r="H204"/>
  <c r="H137"/>
  <c r="H136" s="1"/>
  <c r="H132" l="1"/>
  <c r="H131" s="1"/>
  <c r="G133"/>
  <c r="H134"/>
  <c r="G361"/>
  <c r="I26" i="12"/>
  <c r="I25" s="1"/>
  <c r="I296"/>
  <c r="F129"/>
  <c r="I78"/>
  <c r="I380"/>
  <c r="I379" s="1"/>
  <c r="I377"/>
  <c r="I376" s="1"/>
  <c r="I375" s="1"/>
  <c r="I374" s="1"/>
  <c r="I372"/>
  <c r="I371" s="1"/>
  <c r="I370" s="1"/>
  <c r="I368"/>
  <c r="I367" s="1"/>
  <c r="I366" s="1"/>
  <c r="I332"/>
  <c r="I331" s="1"/>
  <c r="I330" s="1"/>
  <c r="I328"/>
  <c r="I327" s="1"/>
  <c r="I326" s="1"/>
  <c r="I324"/>
  <c r="I323" s="1"/>
  <c r="I322" s="1"/>
  <c r="I320"/>
  <c r="I319" s="1"/>
  <c r="I318" s="1"/>
  <c r="I314"/>
  <c r="I313" s="1"/>
  <c r="I312" s="1"/>
  <c r="I310"/>
  <c r="I309" s="1"/>
  <c r="I308" s="1"/>
  <c r="I306"/>
  <c r="I305" s="1"/>
  <c r="I304" s="1"/>
  <c r="I302"/>
  <c r="I301" s="1"/>
  <c r="I300" s="1"/>
  <c r="I293"/>
  <c r="I291"/>
  <c r="I290" s="1"/>
  <c r="I283"/>
  <c r="I282" s="1"/>
  <c r="I281" s="1"/>
  <c r="I279"/>
  <c r="I278" s="1"/>
  <c r="I277" s="1"/>
  <c r="I275"/>
  <c r="I274" s="1"/>
  <c r="I272" s="1"/>
  <c r="I261"/>
  <c r="I260" s="1"/>
  <c r="I259" s="1"/>
  <c r="I258" s="1"/>
  <c r="I255"/>
  <c r="I254" s="1"/>
  <c r="I253" s="1"/>
  <c r="I251"/>
  <c r="I250" s="1"/>
  <c r="I249" s="1"/>
  <c r="I247"/>
  <c r="I246" s="1"/>
  <c r="I245" s="1"/>
  <c r="I241"/>
  <c r="I240" s="1"/>
  <c r="I239" s="1"/>
  <c r="I237"/>
  <c r="I236" s="1"/>
  <c r="I235" s="1"/>
  <c r="I232"/>
  <c r="I231" s="1"/>
  <c r="I230" s="1"/>
  <c r="I228"/>
  <c r="I227" s="1"/>
  <c r="I226" s="1"/>
  <c r="I222"/>
  <c r="I221" s="1"/>
  <c r="I220" s="1"/>
  <c r="I219" s="1"/>
  <c r="I217"/>
  <c r="I216" s="1"/>
  <c r="I215" s="1"/>
  <c r="I212"/>
  <c r="I211" s="1"/>
  <c r="I210" s="1"/>
  <c r="I204"/>
  <c r="I188"/>
  <c r="I148"/>
  <c r="I147" s="1"/>
  <c r="I145"/>
  <c r="I127"/>
  <c r="I125"/>
  <c r="I124" s="1"/>
  <c r="I114"/>
  <c r="I111"/>
  <c r="I108"/>
  <c r="I107" s="1"/>
  <c r="I96"/>
  <c r="I93"/>
  <c r="I90"/>
  <c r="I89" s="1"/>
  <c r="I65"/>
  <c r="I64" s="1"/>
  <c r="I60"/>
  <c r="I59" s="1"/>
  <c r="I56"/>
  <c r="I55" s="1"/>
  <c r="I32"/>
  <c r="I31" s="1"/>
  <c r="I30" s="1"/>
  <c r="I22"/>
  <c r="I21" s="1"/>
  <c r="I353"/>
  <c r="I350"/>
  <c r="I349" s="1"/>
  <c r="I343"/>
  <c r="I340"/>
  <c r="I339" s="1"/>
  <c r="I338" s="1"/>
  <c r="I337" s="1"/>
  <c r="I194"/>
  <c r="I167"/>
  <c r="I166" s="1"/>
  <c r="I119"/>
  <c r="I118" s="1"/>
  <c r="I117" s="1"/>
  <c r="I101"/>
  <c r="I100" s="1"/>
  <c r="I99" s="1"/>
  <c r="I86"/>
  <c r="I85" s="1"/>
  <c r="I84" s="1"/>
  <c r="I80" s="1"/>
  <c r="I76"/>
  <c r="I75" s="1"/>
  <c r="I43"/>
  <c r="I42" s="1"/>
  <c r="I39"/>
  <c r="I38" s="1"/>
  <c r="I15"/>
  <c r="I14" s="1"/>
  <c r="I13" s="1"/>
  <c r="I12" s="1"/>
  <c r="I11" s="1"/>
  <c r="H380"/>
  <c r="H379" s="1"/>
  <c r="H328"/>
  <c r="G328" s="1"/>
  <c r="H324"/>
  <c r="G324" s="1"/>
  <c r="H320"/>
  <c r="G320" s="1"/>
  <c r="H279"/>
  <c r="H278" s="1"/>
  <c r="F237"/>
  <c r="F236" s="1"/>
  <c r="F235" s="1"/>
  <c r="H232"/>
  <c r="G232" s="1"/>
  <c r="H228"/>
  <c r="G228" s="1"/>
  <c r="G128"/>
  <c r="H186"/>
  <c r="H185" s="1"/>
  <c r="F380"/>
  <c r="F377"/>
  <c r="F372"/>
  <c r="F371" s="1"/>
  <c r="F370" s="1"/>
  <c r="F368"/>
  <c r="F367" s="1"/>
  <c r="F366" s="1"/>
  <c r="F332"/>
  <c r="F331" s="1"/>
  <c r="F330" s="1"/>
  <c r="F314"/>
  <c r="F313" s="1"/>
  <c r="F312" s="1"/>
  <c r="F310"/>
  <c r="F309" s="1"/>
  <c r="F308" s="1"/>
  <c r="F306"/>
  <c r="F305" s="1"/>
  <c r="F304" s="1"/>
  <c r="F241"/>
  <c r="F240" s="1"/>
  <c r="F239" s="1"/>
  <c r="F32"/>
  <c r="F31" s="1"/>
  <c r="F30" s="1"/>
  <c r="F22"/>
  <c r="F340"/>
  <c r="F339" s="1"/>
  <c r="F338" s="1"/>
  <c r="F39"/>
  <c r="F38" s="1"/>
  <c r="F37" s="1"/>
  <c r="F36" s="1"/>
  <c r="F35" s="1"/>
  <c r="F15"/>
  <c r="F14" s="1"/>
  <c r="F13" s="1"/>
  <c r="G381"/>
  <c r="G378"/>
  <c r="H377"/>
  <c r="H376" s="1"/>
  <c r="H375" s="1"/>
  <c r="F376"/>
  <c r="F375" s="1"/>
  <c r="F374" s="1"/>
  <c r="G373"/>
  <c r="H372"/>
  <c r="G369"/>
  <c r="H368"/>
  <c r="H367" s="1"/>
  <c r="G355"/>
  <c r="G333"/>
  <c r="H332"/>
  <c r="H331" s="1"/>
  <c r="H330" s="1"/>
  <c r="G329"/>
  <c r="G325"/>
  <c r="G321"/>
  <c r="F317"/>
  <c r="F316" s="1"/>
  <c r="G315"/>
  <c r="H314"/>
  <c r="H313" s="1"/>
  <c r="H312" s="1"/>
  <c r="G311"/>
  <c r="H310"/>
  <c r="H309" s="1"/>
  <c r="G307"/>
  <c r="H306"/>
  <c r="G303"/>
  <c r="H302"/>
  <c r="H301" s="1"/>
  <c r="H300" s="1"/>
  <c r="G297"/>
  <c r="H296"/>
  <c r="G296" s="1"/>
  <c r="G295"/>
  <c r="G294"/>
  <c r="H293"/>
  <c r="G293" s="1"/>
  <c r="G292"/>
  <c r="H291"/>
  <c r="H290" s="1"/>
  <c r="G287"/>
  <c r="G286"/>
  <c r="G285"/>
  <c r="G284"/>
  <c r="H283"/>
  <c r="G283" s="1"/>
  <c r="G280"/>
  <c r="G276"/>
  <c r="H275"/>
  <c r="H274" s="1"/>
  <c r="H272" s="1"/>
  <c r="F271"/>
  <c r="G270"/>
  <c r="G269"/>
  <c r="G268"/>
  <c r="G267"/>
  <c r="G266"/>
  <c r="G265"/>
  <c r="G264"/>
  <c r="F263"/>
  <c r="G262"/>
  <c r="H261"/>
  <c r="H260" s="1"/>
  <c r="G260" s="1"/>
  <c r="G257"/>
  <c r="G256"/>
  <c r="H255"/>
  <c r="G255" s="1"/>
  <c r="G252"/>
  <c r="H251"/>
  <c r="G251" s="1"/>
  <c r="G248"/>
  <c r="H247"/>
  <c r="G247" s="1"/>
  <c r="G242"/>
  <c r="H241"/>
  <c r="H240" s="1"/>
  <c r="G238"/>
  <c r="H237"/>
  <c r="H236" s="1"/>
  <c r="G233"/>
  <c r="G229"/>
  <c r="G223"/>
  <c r="H222"/>
  <c r="H221" s="1"/>
  <c r="H220" s="1"/>
  <c r="G218"/>
  <c r="H217"/>
  <c r="H216" s="1"/>
  <c r="G214"/>
  <c r="G213"/>
  <c r="H212"/>
  <c r="H211" s="1"/>
  <c r="G207"/>
  <c r="F206"/>
  <c r="H204"/>
  <c r="F205"/>
  <c r="G201"/>
  <c r="G200"/>
  <c r="G199"/>
  <c r="G189"/>
  <c r="H188"/>
  <c r="G149"/>
  <c r="H148"/>
  <c r="G148" s="1"/>
  <c r="G146"/>
  <c r="H145"/>
  <c r="F145"/>
  <c r="F144" s="1"/>
  <c r="F143" s="1"/>
  <c r="G138"/>
  <c r="G137"/>
  <c r="G136"/>
  <c r="G131"/>
  <c r="G130"/>
  <c r="H127"/>
  <c r="G127" s="1"/>
  <c r="G126"/>
  <c r="H125"/>
  <c r="G125" s="1"/>
  <c r="G116"/>
  <c r="G115"/>
  <c r="H114"/>
  <c r="F114"/>
  <c r="G113"/>
  <c r="G112"/>
  <c r="H111"/>
  <c r="F111"/>
  <c r="G110"/>
  <c r="G109"/>
  <c r="H108"/>
  <c r="H107" s="1"/>
  <c r="F108"/>
  <c r="G98"/>
  <c r="G97"/>
  <c r="H96"/>
  <c r="G96" s="1"/>
  <c r="G95"/>
  <c r="G94"/>
  <c r="H93"/>
  <c r="G93" s="1"/>
  <c r="G92"/>
  <c r="G91"/>
  <c r="H90"/>
  <c r="F90"/>
  <c r="F89" s="1"/>
  <c r="F88" s="1"/>
  <c r="G66"/>
  <c r="H65"/>
  <c r="H64" s="1"/>
  <c r="G64" s="1"/>
  <c r="G63"/>
  <c r="G62"/>
  <c r="G61"/>
  <c r="H60"/>
  <c r="H59" s="1"/>
  <c r="G59" s="1"/>
  <c r="G58"/>
  <c r="G57"/>
  <c r="H56"/>
  <c r="H55" s="1"/>
  <c r="F54"/>
  <c r="F53" s="1"/>
  <c r="F52" s="1"/>
  <c r="G34"/>
  <c r="G33"/>
  <c r="H32"/>
  <c r="H31" s="1"/>
  <c r="H30" s="1"/>
  <c r="G29"/>
  <c r="G28"/>
  <c r="G27"/>
  <c r="G26"/>
  <c r="G25"/>
  <c r="G24"/>
  <c r="G23"/>
  <c r="H22"/>
  <c r="H21" s="1"/>
  <c r="H20" s="1"/>
  <c r="G361"/>
  <c r="G360"/>
  <c r="G359"/>
  <c r="G358"/>
  <c r="G357"/>
  <c r="G356"/>
  <c r="G354"/>
  <c r="H353"/>
  <c r="G353" s="1"/>
  <c r="G352"/>
  <c r="G351"/>
  <c r="H350"/>
  <c r="H349" s="1"/>
  <c r="G344"/>
  <c r="H343"/>
  <c r="G343" s="1"/>
  <c r="G342"/>
  <c r="G341"/>
  <c r="H340"/>
  <c r="H339" s="1"/>
  <c r="G273"/>
  <c r="G198"/>
  <c r="G193"/>
  <c r="G192"/>
  <c r="G191"/>
  <c r="G190"/>
  <c r="G187"/>
  <c r="G183"/>
  <c r="G182"/>
  <c r="G181"/>
  <c r="G180"/>
  <c r="G179"/>
  <c r="G178"/>
  <c r="G177"/>
  <c r="G176"/>
  <c r="G175"/>
  <c r="G174"/>
  <c r="G173"/>
  <c r="G172"/>
  <c r="G171"/>
  <c r="G170"/>
  <c r="G169"/>
  <c r="G168"/>
  <c r="H167"/>
  <c r="F167"/>
  <c r="G165"/>
  <c r="G164"/>
  <c r="G163"/>
  <c r="G162"/>
  <c r="G161"/>
  <c r="G160"/>
  <c r="G159"/>
  <c r="G158"/>
  <c r="F157"/>
  <c r="F156" s="1"/>
  <c r="G154"/>
  <c r="G153"/>
  <c r="G152"/>
  <c r="G151"/>
  <c r="G150"/>
  <c r="G142"/>
  <c r="G141"/>
  <c r="G140"/>
  <c r="G139"/>
  <c r="G135"/>
  <c r="G134"/>
  <c r="G133"/>
  <c r="G132"/>
  <c r="G120"/>
  <c r="H119"/>
  <c r="H118" s="1"/>
  <c r="H117" s="1"/>
  <c r="G117" s="1"/>
  <c r="G105"/>
  <c r="G104"/>
  <c r="G103"/>
  <c r="G102"/>
  <c r="H101"/>
  <c r="H100" s="1"/>
  <c r="H99" s="1"/>
  <c r="G99" s="1"/>
  <c r="G87"/>
  <c r="H86"/>
  <c r="H85" s="1"/>
  <c r="H84" s="1"/>
  <c r="G83"/>
  <c r="G82"/>
  <c r="G81"/>
  <c r="G79"/>
  <c r="H78"/>
  <c r="G78" s="1"/>
  <c r="G77"/>
  <c r="H76"/>
  <c r="H75" s="1"/>
  <c r="G71"/>
  <c r="G70"/>
  <c r="G69"/>
  <c r="G68"/>
  <c r="G67"/>
  <c r="G51"/>
  <c r="G50"/>
  <c r="G49"/>
  <c r="G48"/>
  <c r="G47"/>
  <c r="G46"/>
  <c r="G45"/>
  <c r="G44"/>
  <c r="H43"/>
  <c r="H42" s="1"/>
  <c r="G42" s="1"/>
  <c r="G41"/>
  <c r="G40"/>
  <c r="H39"/>
  <c r="G17"/>
  <c r="G16"/>
  <c r="H15"/>
  <c r="G367" i="10"/>
  <c r="G368"/>
  <c r="G370"/>
  <c r="H369"/>
  <c r="G369" s="1"/>
  <c r="H366"/>
  <c r="G366" s="1"/>
  <c r="H291"/>
  <c r="H290" s="1"/>
  <c r="H289" s="1"/>
  <c r="H283"/>
  <c r="H282" s="1"/>
  <c r="H280" s="1"/>
  <c r="H155"/>
  <c r="G155" s="1"/>
  <c r="H152"/>
  <c r="F152"/>
  <c r="F151" s="1"/>
  <c r="G156"/>
  <c r="H393"/>
  <c r="H392" s="1"/>
  <c r="H388"/>
  <c r="H387" s="1"/>
  <c r="H386" s="1"/>
  <c r="H384"/>
  <c r="H383" s="1"/>
  <c r="H382" s="1"/>
  <c r="G371"/>
  <c r="H344"/>
  <c r="H343" s="1"/>
  <c r="H342" s="1"/>
  <c r="H310"/>
  <c r="H309" s="1"/>
  <c r="H308" s="1"/>
  <c r="H327"/>
  <c r="H326" s="1"/>
  <c r="H325" s="1"/>
  <c r="H322"/>
  <c r="H321" s="1"/>
  <c r="H320" s="1"/>
  <c r="H318"/>
  <c r="H317" s="1"/>
  <c r="H316" s="1"/>
  <c r="H314"/>
  <c r="H313" s="1"/>
  <c r="H312" s="1"/>
  <c r="H299"/>
  <c r="H298" s="1"/>
  <c r="H244"/>
  <c r="H243" s="1"/>
  <c r="H242" s="1"/>
  <c r="H249"/>
  <c r="H248" s="1"/>
  <c r="H247" s="1"/>
  <c r="H269"/>
  <c r="G269" s="1"/>
  <c r="H263"/>
  <c r="G263" s="1"/>
  <c r="G264"/>
  <c r="G265"/>
  <c r="G256"/>
  <c r="G260"/>
  <c r="G270"/>
  <c r="H259"/>
  <c r="G259" s="1"/>
  <c r="H255"/>
  <c r="G255" s="1"/>
  <c r="G225"/>
  <c r="H224"/>
  <c r="G224" s="1"/>
  <c r="H229"/>
  <c r="G229" s="1"/>
  <c r="G230"/>
  <c r="H219"/>
  <c r="G219" s="1"/>
  <c r="G220"/>
  <c r="G221"/>
  <c r="H195"/>
  <c r="G196"/>
  <c r="H348" i="12" l="1"/>
  <c r="I348"/>
  <c r="H338"/>
  <c r="H184"/>
  <c r="H166" s="1"/>
  <c r="I20"/>
  <c r="I19" s="1"/>
  <c r="I18" s="1"/>
  <c r="G132" i="10"/>
  <c r="H130"/>
  <c r="H129" s="1"/>
  <c r="G131"/>
  <c r="I365" i="12"/>
  <c r="I364" s="1"/>
  <c r="I363" s="1"/>
  <c r="I362" s="1"/>
  <c r="I317"/>
  <c r="I316" s="1"/>
  <c r="I299" s="1"/>
  <c r="I298" s="1"/>
  <c r="I289"/>
  <c r="I288" s="1"/>
  <c r="I271"/>
  <c r="I263" s="1"/>
  <c r="I244"/>
  <c r="I243" s="1"/>
  <c r="G111"/>
  <c r="G114"/>
  <c r="I225"/>
  <c r="I224" s="1"/>
  <c r="I209"/>
  <c r="I208" s="1"/>
  <c r="I144"/>
  <c r="I143" s="1"/>
  <c r="I123"/>
  <c r="I122" s="1"/>
  <c r="I121" s="1"/>
  <c r="I106"/>
  <c r="I88"/>
  <c r="G39"/>
  <c r="I54"/>
  <c r="I53" s="1"/>
  <c r="I52" s="1"/>
  <c r="I347"/>
  <c r="I346" s="1"/>
  <c r="H277"/>
  <c r="G277" s="1"/>
  <c r="G278"/>
  <c r="G279"/>
  <c r="I155"/>
  <c r="I74"/>
  <c r="I73" s="1"/>
  <c r="H323"/>
  <c r="G323" s="1"/>
  <c r="G157"/>
  <c r="G90"/>
  <c r="I37"/>
  <c r="I36" s="1"/>
  <c r="I35" s="1"/>
  <c r="G15"/>
  <c r="H231"/>
  <c r="G231" s="1"/>
  <c r="H327"/>
  <c r="H319"/>
  <c r="G380"/>
  <c r="H289"/>
  <c r="G289" s="1"/>
  <c r="G291"/>
  <c r="H227"/>
  <c r="H246"/>
  <c r="G246" s="1"/>
  <c r="G222"/>
  <c r="H106"/>
  <c r="G86"/>
  <c r="G101"/>
  <c r="G60"/>
  <c r="G65"/>
  <c r="G129"/>
  <c r="H89"/>
  <c r="H88" s="1"/>
  <c r="G88" s="1"/>
  <c r="G205"/>
  <c r="H250"/>
  <c r="H249" s="1"/>
  <c r="G249" s="1"/>
  <c r="G275"/>
  <c r="G167"/>
  <c r="H147"/>
  <c r="G147" s="1"/>
  <c r="G206"/>
  <c r="G261"/>
  <c r="H282"/>
  <c r="H281" s="1"/>
  <c r="G281" s="1"/>
  <c r="G302"/>
  <c r="F337"/>
  <c r="F336" s="1"/>
  <c r="F335" s="1"/>
  <c r="F334" s="1"/>
  <c r="G314"/>
  <c r="F379"/>
  <c r="G379" s="1"/>
  <c r="G312"/>
  <c r="H38"/>
  <c r="H37" s="1"/>
  <c r="G37" s="1"/>
  <c r="H14"/>
  <c r="F365"/>
  <c r="F364" s="1"/>
  <c r="F363" s="1"/>
  <c r="F362" s="1"/>
  <c r="G372"/>
  <c r="G330"/>
  <c r="F299"/>
  <c r="F298" s="1"/>
  <c r="G306"/>
  <c r="F12"/>
  <c r="G22"/>
  <c r="F204"/>
  <c r="G204" s="1"/>
  <c r="G119"/>
  <c r="G332"/>
  <c r="H371"/>
  <c r="H370" s="1"/>
  <c r="G370" s="1"/>
  <c r="G377"/>
  <c r="G32"/>
  <c r="G108"/>
  <c r="F21"/>
  <c r="F20" s="1"/>
  <c r="F19" s="1"/>
  <c r="F18" s="1"/>
  <c r="G30"/>
  <c r="G75"/>
  <c r="H74"/>
  <c r="G84"/>
  <c r="H80"/>
  <c r="G80" s="1"/>
  <c r="G196"/>
  <c r="H195"/>
  <c r="H19"/>
  <c r="H54"/>
  <c r="G55"/>
  <c r="G185"/>
  <c r="G211"/>
  <c r="H210"/>
  <c r="H235"/>
  <c r="G236"/>
  <c r="G339"/>
  <c r="G216"/>
  <c r="H215"/>
  <c r="G215" s="1"/>
  <c r="H239"/>
  <c r="G239" s="1"/>
  <c r="G240"/>
  <c r="H308"/>
  <c r="G308" s="1"/>
  <c r="G309"/>
  <c r="G375"/>
  <c r="H374"/>
  <c r="G374" s="1"/>
  <c r="G156"/>
  <c r="G349"/>
  <c r="H219"/>
  <c r="G219" s="1"/>
  <c r="G220"/>
  <c r="G272"/>
  <c r="G300"/>
  <c r="H366"/>
  <c r="G367"/>
  <c r="G85"/>
  <c r="G118"/>
  <c r="G197"/>
  <c r="G31"/>
  <c r="G188"/>
  <c r="G212"/>
  <c r="G217"/>
  <c r="G274"/>
  <c r="G313"/>
  <c r="G331"/>
  <c r="G43"/>
  <c r="G76"/>
  <c r="G100"/>
  <c r="G186"/>
  <c r="G340"/>
  <c r="G350"/>
  <c r="G56"/>
  <c r="H124"/>
  <c r="G221"/>
  <c r="G237"/>
  <c r="G241"/>
  <c r="H254"/>
  <c r="H259"/>
  <c r="G290"/>
  <c r="G301"/>
  <c r="H305"/>
  <c r="G310"/>
  <c r="G368"/>
  <c r="G145"/>
  <c r="G376"/>
  <c r="F166"/>
  <c r="F155" s="1"/>
  <c r="F107"/>
  <c r="F106" s="1"/>
  <c r="H154" i="10"/>
  <c r="G154" s="1"/>
  <c r="H365"/>
  <c r="H364" s="1"/>
  <c r="G195"/>
  <c r="H223"/>
  <c r="H262"/>
  <c r="H254"/>
  <c r="H268"/>
  <c r="H218"/>
  <c r="G218" s="1"/>
  <c r="H258"/>
  <c r="H228"/>
  <c r="H68"/>
  <c r="G68" s="1"/>
  <c r="G69"/>
  <c r="H359"/>
  <c r="H356"/>
  <c r="H355" s="1"/>
  <c r="H203"/>
  <c r="H202" s="1"/>
  <c r="H201" s="1"/>
  <c r="H193"/>
  <c r="G193" s="1"/>
  <c r="G181"/>
  <c r="G182"/>
  <c r="G183"/>
  <c r="G184"/>
  <c r="G185"/>
  <c r="G186"/>
  <c r="G187"/>
  <c r="G188"/>
  <c r="G189"/>
  <c r="G190"/>
  <c r="G194"/>
  <c r="H93"/>
  <c r="G93" s="1"/>
  <c r="G94"/>
  <c r="G338" i="12" l="1"/>
  <c r="H337"/>
  <c r="I234"/>
  <c r="I203"/>
  <c r="I72"/>
  <c r="I10" s="1"/>
  <c r="H354" i="10"/>
  <c r="H353" s="1"/>
  <c r="G130"/>
  <c r="G129"/>
  <c r="H128"/>
  <c r="G128" s="1"/>
  <c r="G354"/>
  <c r="G89" i="12"/>
  <c r="I336"/>
  <c r="I335" s="1"/>
  <c r="I334" s="1"/>
  <c r="H322"/>
  <c r="G322" s="1"/>
  <c r="H271"/>
  <c r="H263" s="1"/>
  <c r="G263" s="1"/>
  <c r="G371"/>
  <c r="H144"/>
  <c r="G144" s="1"/>
  <c r="H230"/>
  <c r="G230" s="1"/>
  <c r="G327"/>
  <c r="H326"/>
  <c r="G326" s="1"/>
  <c r="H318"/>
  <c r="G319"/>
  <c r="H245"/>
  <c r="G245" s="1"/>
  <c r="F74"/>
  <c r="H288"/>
  <c r="G288" s="1"/>
  <c r="G227"/>
  <c r="H226"/>
  <c r="G250"/>
  <c r="G106"/>
  <c r="G14"/>
  <c r="H13"/>
  <c r="G282"/>
  <c r="G20"/>
  <c r="G38"/>
  <c r="H36"/>
  <c r="H35" s="1"/>
  <c r="G35" s="1"/>
  <c r="G107"/>
  <c r="F11"/>
  <c r="G21"/>
  <c r="G254"/>
  <c r="H253"/>
  <c r="G253" s="1"/>
  <c r="G19"/>
  <c r="H18"/>
  <c r="G305"/>
  <c r="H304"/>
  <c r="G259"/>
  <c r="H258"/>
  <c r="G258" s="1"/>
  <c r="G124"/>
  <c r="H123"/>
  <c r="H365"/>
  <c r="G366"/>
  <c r="G210"/>
  <c r="H209"/>
  <c r="G184"/>
  <c r="G195"/>
  <c r="H194"/>
  <c r="G194" s="1"/>
  <c r="H73"/>
  <c r="H347"/>
  <c r="G348"/>
  <c r="G235"/>
  <c r="G54"/>
  <c r="H53"/>
  <c r="H151" i="10"/>
  <c r="G365"/>
  <c r="H67"/>
  <c r="G67" s="1"/>
  <c r="H92"/>
  <c r="H91" s="1"/>
  <c r="G91" s="1"/>
  <c r="G223"/>
  <c r="H222"/>
  <c r="G222" s="1"/>
  <c r="G262"/>
  <c r="H261"/>
  <c r="G261" s="1"/>
  <c r="G254"/>
  <c r="H253"/>
  <c r="G253" s="1"/>
  <c r="G268"/>
  <c r="H267"/>
  <c r="H217"/>
  <c r="G258"/>
  <c r="H257"/>
  <c r="H192"/>
  <c r="H191" s="1"/>
  <c r="G228"/>
  <c r="H227"/>
  <c r="H126"/>
  <c r="G126" s="1"/>
  <c r="G127"/>
  <c r="H85"/>
  <c r="G85" s="1"/>
  <c r="H83"/>
  <c r="H82" s="1"/>
  <c r="H47"/>
  <c r="G47" s="1"/>
  <c r="H15"/>
  <c r="G15" s="1"/>
  <c r="G317"/>
  <c r="G318"/>
  <c r="G319"/>
  <c r="G320"/>
  <c r="G321"/>
  <c r="G322"/>
  <c r="G323"/>
  <c r="G325"/>
  <c r="G326"/>
  <c r="G327"/>
  <c r="G328"/>
  <c r="G330"/>
  <c r="G331"/>
  <c r="G332"/>
  <c r="G333"/>
  <c r="G334"/>
  <c r="G335"/>
  <c r="G336"/>
  <c r="G337"/>
  <c r="G338"/>
  <c r="G339"/>
  <c r="G340"/>
  <c r="G341"/>
  <c r="G342"/>
  <c r="G343"/>
  <c r="G344"/>
  <c r="G345"/>
  <c r="G382"/>
  <c r="G383"/>
  <c r="G384"/>
  <c r="G385"/>
  <c r="G386"/>
  <c r="G387"/>
  <c r="G388"/>
  <c r="G389"/>
  <c r="G393"/>
  <c r="G394"/>
  <c r="G295"/>
  <c r="G298"/>
  <c r="G299"/>
  <c r="G300"/>
  <c r="G302"/>
  <c r="G303"/>
  <c r="G305"/>
  <c r="G308"/>
  <c r="G309"/>
  <c r="G310"/>
  <c r="G311"/>
  <c r="G312"/>
  <c r="G313"/>
  <c r="G314"/>
  <c r="G315"/>
  <c r="G316"/>
  <c r="G288"/>
  <c r="G289"/>
  <c r="G290"/>
  <c r="G291"/>
  <c r="G292"/>
  <c r="G293"/>
  <c r="G294"/>
  <c r="G282"/>
  <c r="G283"/>
  <c r="G284"/>
  <c r="G285"/>
  <c r="G286"/>
  <c r="G287"/>
  <c r="G277"/>
  <c r="G278"/>
  <c r="G280"/>
  <c r="G272"/>
  <c r="G273"/>
  <c r="G274"/>
  <c r="G275"/>
  <c r="G276"/>
  <c r="G250"/>
  <c r="G248"/>
  <c r="G249"/>
  <c r="G246"/>
  <c r="G247"/>
  <c r="G243"/>
  <c r="G244"/>
  <c r="G245"/>
  <c r="G242"/>
  <c r="G238"/>
  <c r="G239"/>
  <c r="G240"/>
  <c r="G233"/>
  <c r="G234"/>
  <c r="G235"/>
  <c r="G236"/>
  <c r="G237"/>
  <c r="G214"/>
  <c r="G206"/>
  <c r="G207"/>
  <c r="G208"/>
  <c r="G153"/>
  <c r="G141"/>
  <c r="G142"/>
  <c r="G143"/>
  <c r="G101"/>
  <c r="G102"/>
  <c r="G104"/>
  <c r="G105"/>
  <c r="G116"/>
  <c r="G117"/>
  <c r="G119"/>
  <c r="G120"/>
  <c r="G122"/>
  <c r="G123"/>
  <c r="G60"/>
  <c r="G61"/>
  <c r="G64"/>
  <c r="G65"/>
  <c r="G66"/>
  <c r="G98"/>
  <c r="G99"/>
  <c r="G34"/>
  <c r="G23"/>
  <c r="G24"/>
  <c r="G25"/>
  <c r="G26"/>
  <c r="G27"/>
  <c r="G28"/>
  <c r="G29"/>
  <c r="G33"/>
  <c r="G360"/>
  <c r="G372"/>
  <c r="G373"/>
  <c r="G374"/>
  <c r="G375"/>
  <c r="G376"/>
  <c r="G377"/>
  <c r="G355"/>
  <c r="G356"/>
  <c r="G357"/>
  <c r="G358"/>
  <c r="G359"/>
  <c r="G348"/>
  <c r="G349"/>
  <c r="G350"/>
  <c r="G281"/>
  <c r="G175"/>
  <c r="G176"/>
  <c r="G177"/>
  <c r="G178"/>
  <c r="G179"/>
  <c r="G180"/>
  <c r="G197"/>
  <c r="G198"/>
  <c r="G199"/>
  <c r="G200"/>
  <c r="G201"/>
  <c r="G202"/>
  <c r="G203"/>
  <c r="G204"/>
  <c r="G205"/>
  <c r="G171"/>
  <c r="G172"/>
  <c r="G159"/>
  <c r="G160"/>
  <c r="G161"/>
  <c r="G165"/>
  <c r="G166"/>
  <c r="G167"/>
  <c r="G168"/>
  <c r="G169"/>
  <c r="G170"/>
  <c r="G137"/>
  <c r="G138"/>
  <c r="G139"/>
  <c r="G140"/>
  <c r="G144"/>
  <c r="G145"/>
  <c r="G146"/>
  <c r="G147"/>
  <c r="G148"/>
  <c r="G149"/>
  <c r="G157"/>
  <c r="G158"/>
  <c r="G110"/>
  <c r="G111"/>
  <c r="G112"/>
  <c r="G109"/>
  <c r="G89"/>
  <c r="G90"/>
  <c r="G84"/>
  <c r="G86"/>
  <c r="G88"/>
  <c r="G72"/>
  <c r="G73"/>
  <c r="G74"/>
  <c r="G75"/>
  <c r="G76"/>
  <c r="G77"/>
  <c r="G78"/>
  <c r="G48"/>
  <c r="G49"/>
  <c r="G50"/>
  <c r="G51"/>
  <c r="G52"/>
  <c r="G53"/>
  <c r="G54"/>
  <c r="G71"/>
  <c r="G46"/>
  <c r="G40"/>
  <c r="G41"/>
  <c r="G44"/>
  <c r="G45"/>
  <c r="G12"/>
  <c r="G13"/>
  <c r="G16"/>
  <c r="G17"/>
  <c r="G11"/>
  <c r="F392"/>
  <c r="G392" s="1"/>
  <c r="H391"/>
  <c r="H390" s="1"/>
  <c r="H381"/>
  <c r="H380" s="1"/>
  <c r="F381"/>
  <c r="F380" s="1"/>
  <c r="F379" s="1"/>
  <c r="H329"/>
  <c r="H324" s="1"/>
  <c r="F329"/>
  <c r="F324" s="1"/>
  <c r="H304"/>
  <c r="G304" s="1"/>
  <c r="H301"/>
  <c r="G301" s="1"/>
  <c r="H279"/>
  <c r="H271" s="1"/>
  <c r="F279"/>
  <c r="F271" s="1"/>
  <c r="H232"/>
  <c r="G232" s="1"/>
  <c r="F213"/>
  <c r="H211"/>
  <c r="F212"/>
  <c r="F211" s="1"/>
  <c r="F210" s="1"/>
  <c r="G152"/>
  <c r="F150"/>
  <c r="H121"/>
  <c r="F121"/>
  <c r="H118"/>
  <c r="F118"/>
  <c r="H115"/>
  <c r="H114" s="1"/>
  <c r="F115"/>
  <c r="F114" s="1"/>
  <c r="H103"/>
  <c r="G103" s="1"/>
  <c r="H100"/>
  <c r="G100" s="1"/>
  <c r="H97"/>
  <c r="H96" s="1"/>
  <c r="F97"/>
  <c r="F96" s="1"/>
  <c r="F95" s="1"/>
  <c r="H63"/>
  <c r="G63" s="1"/>
  <c r="H59"/>
  <c r="H58" s="1"/>
  <c r="G58" s="1"/>
  <c r="F57"/>
  <c r="F56" s="1"/>
  <c r="F55" s="1"/>
  <c r="H32"/>
  <c r="H31" s="1"/>
  <c r="G31" s="1"/>
  <c r="H22"/>
  <c r="H21" s="1"/>
  <c r="F20"/>
  <c r="F19" s="1"/>
  <c r="F18" s="1"/>
  <c r="F353"/>
  <c r="F352" s="1"/>
  <c r="F351" s="1"/>
  <c r="F346" s="1"/>
  <c r="H347"/>
  <c r="G347" s="1"/>
  <c r="H174"/>
  <c r="H173" s="1"/>
  <c r="H162" s="1"/>
  <c r="F174"/>
  <c r="F173" s="1"/>
  <c r="F164"/>
  <c r="G164" s="1"/>
  <c r="F136"/>
  <c r="F79" s="1"/>
  <c r="H108"/>
  <c r="H107" s="1"/>
  <c r="H70"/>
  <c r="H43"/>
  <c r="H42" s="1"/>
  <c r="G42" s="1"/>
  <c r="H39"/>
  <c r="G39" s="1"/>
  <c r="F37"/>
  <c r="F36" s="1"/>
  <c r="F35" s="1"/>
  <c r="G70" l="1"/>
  <c r="I9" i="12"/>
  <c r="H216" i="10"/>
  <c r="G216" s="1"/>
  <c r="H87"/>
  <c r="G87" s="1"/>
  <c r="I202" i="12"/>
  <c r="H143"/>
  <c r="G143" s="1"/>
  <c r="G271"/>
  <c r="F73"/>
  <c r="F72" s="1"/>
  <c r="F10" s="1"/>
  <c r="G74"/>
  <c r="G318"/>
  <c r="H317"/>
  <c r="F203"/>
  <c r="G226"/>
  <c r="H225"/>
  <c r="H12"/>
  <c r="G13"/>
  <c r="F234"/>
  <c r="G36"/>
  <c r="H336"/>
  <c r="G337"/>
  <c r="G166"/>
  <c r="H155"/>
  <c r="G155" s="1"/>
  <c r="H52"/>
  <c r="G53"/>
  <c r="H122"/>
  <c r="G123"/>
  <c r="G304"/>
  <c r="H244"/>
  <c r="G209"/>
  <c r="H208"/>
  <c r="G18"/>
  <c r="H346"/>
  <c r="G347"/>
  <c r="G365"/>
  <c r="H364"/>
  <c r="G217" i="10"/>
  <c r="H363"/>
  <c r="G364"/>
  <c r="F10"/>
  <c r="G92"/>
  <c r="G267"/>
  <c r="H266"/>
  <c r="G266" s="1"/>
  <c r="G192"/>
  <c r="G191"/>
  <c r="H252"/>
  <c r="G257"/>
  <c r="G271"/>
  <c r="G118"/>
  <c r="H81"/>
  <c r="G82"/>
  <c r="G114"/>
  <c r="G83"/>
  <c r="F163"/>
  <c r="F162" s="1"/>
  <c r="H125"/>
  <c r="G125" s="1"/>
  <c r="H226"/>
  <c r="G227"/>
  <c r="G213"/>
  <c r="G211"/>
  <c r="G136"/>
  <c r="F113"/>
  <c r="G121"/>
  <c r="H150"/>
  <c r="G150" s="1"/>
  <c r="G212"/>
  <c r="H231"/>
  <c r="G231" s="1"/>
  <c r="G97"/>
  <c r="H113"/>
  <c r="H14"/>
  <c r="G14" s="1"/>
  <c r="H20"/>
  <c r="G20" s="1"/>
  <c r="G21"/>
  <c r="H95"/>
  <c r="G96"/>
  <c r="H379"/>
  <c r="H378" s="1"/>
  <c r="G380"/>
  <c r="H106"/>
  <c r="G107"/>
  <c r="F241"/>
  <c r="G324"/>
  <c r="F307"/>
  <c r="F306" s="1"/>
  <c r="G43"/>
  <c r="G108"/>
  <c r="G22"/>
  <c r="G115"/>
  <c r="H62"/>
  <c r="G62" s="1"/>
  <c r="G174"/>
  <c r="G381"/>
  <c r="G32"/>
  <c r="G59"/>
  <c r="G279"/>
  <c r="G329"/>
  <c r="H57"/>
  <c r="H307"/>
  <c r="H38"/>
  <c r="G38" s="1"/>
  <c r="H30"/>
  <c r="G30" s="1"/>
  <c r="H297"/>
  <c r="G297" s="1"/>
  <c r="F391"/>
  <c r="F390" s="1"/>
  <c r="F378" s="1"/>
  <c r="G346" i="12" l="1"/>
  <c r="H335"/>
  <c r="H334" s="1"/>
  <c r="F202"/>
  <c r="G73"/>
  <c r="G81" i="10"/>
  <c r="G317" i="12"/>
  <c r="H316"/>
  <c r="G316" s="1"/>
  <c r="G225"/>
  <c r="H224"/>
  <c r="G224" s="1"/>
  <c r="H11"/>
  <c r="G12"/>
  <c r="F9"/>
  <c r="G208"/>
  <c r="H243"/>
  <c r="H234" s="1"/>
  <c r="G244"/>
  <c r="G122"/>
  <c r="H121"/>
  <c r="H72" s="1"/>
  <c r="G72" s="1"/>
  <c r="G336"/>
  <c r="G364"/>
  <c r="H363"/>
  <c r="G52"/>
  <c r="G162" i="10"/>
  <c r="G363"/>
  <c r="H362"/>
  <c r="G362" s="1"/>
  <c r="H251"/>
  <c r="H241" s="1"/>
  <c r="G252"/>
  <c r="G163"/>
  <c r="G226"/>
  <c r="H215"/>
  <c r="H210" s="1"/>
  <c r="G113"/>
  <c r="H80"/>
  <c r="H124"/>
  <c r="G124" s="1"/>
  <c r="G151"/>
  <c r="G106"/>
  <c r="H56"/>
  <c r="H55" s="1"/>
  <c r="G57"/>
  <c r="G95"/>
  <c r="H306"/>
  <c r="G306" s="1"/>
  <c r="G307"/>
  <c r="F209"/>
  <c r="G391"/>
  <c r="G390"/>
  <c r="G379"/>
  <c r="G378"/>
  <c r="H296"/>
  <c r="G296" s="1"/>
  <c r="H37"/>
  <c r="H19"/>
  <c r="H209" l="1"/>
  <c r="G11" i="12"/>
  <c r="H10"/>
  <c r="H203"/>
  <c r="H79" i="10"/>
  <c r="G173"/>
  <c r="G203" i="12"/>
  <c r="H299"/>
  <c r="H298" s="1"/>
  <c r="G298" s="1"/>
  <c r="G121"/>
  <c r="G243"/>
  <c r="G234"/>
  <c r="H362"/>
  <c r="G362" s="1"/>
  <c r="G363"/>
  <c r="G334"/>
  <c r="G335"/>
  <c r="F9" i="10"/>
  <c r="G215"/>
  <c r="G210"/>
  <c r="G251"/>
  <c r="G241"/>
  <c r="G80"/>
  <c r="G56"/>
  <c r="H18"/>
  <c r="G19"/>
  <c r="H36"/>
  <c r="G37"/>
  <c r="G79" l="1"/>
  <c r="H9" i="12"/>
  <c r="G10"/>
  <c r="G299"/>
  <c r="H202"/>
  <c r="G202" s="1"/>
  <c r="G209" i="10"/>
  <c r="G18"/>
  <c r="G55"/>
  <c r="H352"/>
  <c r="H351" s="1"/>
  <c r="H346" s="1"/>
  <c r="G353"/>
  <c r="H35"/>
  <c r="H10" s="1"/>
  <c r="H9" s="1"/>
  <c r="G36"/>
  <c r="G352" l="1"/>
  <c r="G35"/>
  <c r="G9" i="12" l="1"/>
  <c r="G346" i="10"/>
  <c r="G351"/>
  <c r="G10"/>
</calcChain>
</file>

<file path=xl/sharedStrings.xml><?xml version="1.0" encoding="utf-8"?>
<sst xmlns="http://schemas.openxmlformats.org/spreadsheetml/2006/main" count="3002" uniqueCount="328">
  <si>
    <t>Наименование</t>
  </si>
  <si>
    <t>ПР</t>
  </si>
  <si>
    <t>ВР</t>
  </si>
  <si>
    <t>Всего расходов</t>
  </si>
  <si>
    <t>Общегосударственные вопросы</t>
  </si>
  <si>
    <t>Другие общегосударственные вопросы</t>
  </si>
  <si>
    <t>Учреждения по обеспечению хозяйственного обслуживания</t>
  </si>
  <si>
    <t>Расходы на выплату персоналу в целях обеспечения выполнения функций органами местного самоуправления, казенными учреждениями</t>
  </si>
  <si>
    <t>Расходы на выплату персоналу казенным учреждениям</t>
  </si>
  <si>
    <t>Фонд оплаты труда и страховые взносы</t>
  </si>
  <si>
    <t>Иные закупки товаров, работ и услуг для муниципальных нужд</t>
  </si>
  <si>
    <t>Прочая закупка товаров, работ и услуг для муниципальных нужд</t>
  </si>
  <si>
    <t>Уплата налогов, сборов и иных обязательных платежей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</si>
  <si>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</si>
  <si>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казенными учреждениями</t>
  </si>
  <si>
    <t>Межбюджетные трансферты</t>
  </si>
  <si>
    <t>Охрана окружающей среды</t>
  </si>
  <si>
    <t>Другие вопросы в области охраны окружающей среды</t>
  </si>
  <si>
    <t>Целевые программы муниципальных образований</t>
  </si>
  <si>
    <t>Районная целевая программа "Экология и природные ресурсы Никифоровского района Тамбовской области на 2010-2012 годы"</t>
  </si>
  <si>
    <t>Муниципальные целевые программы</t>
  </si>
  <si>
    <t>Социальная политика</t>
  </si>
  <si>
    <t>Охрана семьи и детства</t>
  </si>
  <si>
    <t>Пособия и компенсации по публичным нормативным обязательствам</t>
  </si>
  <si>
    <t>Иные безвозмездные и безвозвратные перечисления</t>
  </si>
  <si>
    <t>520 00 00</t>
  </si>
  <si>
    <t>Функционирование высшего должностного лица субъекта Российской Федерации и муниципального образования</t>
  </si>
  <si>
    <t>002 00 00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</si>
  <si>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</si>
  <si>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</si>
  <si>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Центральный аппарат</t>
  </si>
  <si>
    <t>Районная целевая программа "Развитие муниципальной службы в Никифоровском районе (2011-2013 годы)"</t>
  </si>
  <si>
    <t>Судебная система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</si>
  <si>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</si>
  <si>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001 40 00</t>
  </si>
  <si>
    <t>Резервные фонды</t>
  </si>
  <si>
    <t>070 00 00</t>
  </si>
  <si>
    <t>070 05 01</t>
  </si>
  <si>
    <t>Резервные средства</t>
  </si>
  <si>
    <t>Руководство и управление в сфере установленных функций</t>
  </si>
  <si>
    <t>001 00 00</t>
  </si>
  <si>
    <t>Государственная регистрация актов гражданского состояния</t>
  </si>
  <si>
    <t>001 38 00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</si>
  <si>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</si>
  <si>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</si>
  <si>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</si>
  <si>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Национальная экономика</t>
  </si>
  <si>
    <t>Сельское хозяйство и рыболовство</t>
  </si>
  <si>
    <t xml:space="preserve">Районная целевая программа "Программа развития молочного скотоводства и увеличения производства молока в Никифоровском районе на 2011-2012 годы" </t>
  </si>
  <si>
    <t>Дорожное хозяйство (дорожные фонды)</t>
  </si>
  <si>
    <t>Образование</t>
  </si>
  <si>
    <t>Общее образование</t>
  </si>
  <si>
    <t>Мероприятия по борьбе с беспризорностью, по опеке и попечительству</t>
  </si>
  <si>
    <t>511 00 00</t>
  </si>
  <si>
    <t>Организация и осуществление деятельности по опеке и попечительству</t>
  </si>
  <si>
    <t>Осуществление государственных полномочий по организации деятельности комиссий по делам несовершеннолетних и защите их прав</t>
  </si>
  <si>
    <t>511 02 42</t>
  </si>
  <si>
    <t>Физическая культура и спорт</t>
  </si>
  <si>
    <t>Массовый спорт</t>
  </si>
  <si>
    <t>Районная программа "Развитие физической культуры и спорта в Никифоровском районе на 2009 - 2015 годы"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</si>
  <si>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</si>
  <si>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</si>
  <si>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Дошкольное образование</t>
  </si>
  <si>
    <t>Предоставление субсидий районным бюджетным, автономным учреждениям и иным некоммерческим организациям</t>
  </si>
  <si>
    <t>Субсидии бюджетным учреждениям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</si>
  <si>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</si>
  <si>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Субсидии бюджетным учреждениям на иные цели</t>
  </si>
  <si>
    <t>КУЛЬТУРА, КИНЕМАТОГРАФИЯ</t>
  </si>
  <si>
    <t>Культура</t>
  </si>
  <si>
    <t>Комплектование книжных фондов библиотек муниципальных образований</t>
  </si>
  <si>
    <t>440 02 00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</si>
  <si>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</si>
  <si>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</si>
  <si>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</si>
  <si>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Выравнивание бюджетной обеспеченности поселений из районного фонда финансовой поддержки</t>
  </si>
  <si>
    <t>516 01 30</t>
  </si>
  <si>
    <t>Дотации</t>
  </si>
  <si>
    <t>Дотации на выравнивание бюджетной обеспеченности поселениям Никифоровского района</t>
  </si>
  <si>
    <t>Прочие межбюджетные трансферты общего характера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</si>
  <si>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</si>
  <si>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Иные межбюджетные трансферты</t>
  </si>
  <si>
    <t>Иные межбюджетные трансферты</t>
  </si>
  <si>
    <t>Условно утвержденные расходы</t>
  </si>
  <si>
    <t>999 99 00</t>
  </si>
  <si>
    <t>Подпрограмма "Комплексная безопасность образовательного учреждения"</t>
  </si>
  <si>
    <t>Расходы на выплату персоналу казенными учреджениями</t>
  </si>
  <si>
    <t>01</t>
  </si>
  <si>
    <t>02</t>
  </si>
  <si>
    <t>03</t>
  </si>
  <si>
    <t>04</t>
  </si>
  <si>
    <t>06</t>
  </si>
  <si>
    <t>05</t>
  </si>
  <si>
    <t>09</t>
  </si>
  <si>
    <t>07</t>
  </si>
  <si>
    <t>08</t>
  </si>
  <si>
    <t>Руководство и управление в сфере установленных функций органов местного самоуправления</t>
  </si>
  <si>
    <t>002 03 11</t>
  </si>
  <si>
    <t>Иные выплаты персоналу, за исключением фонда оплаты труда</t>
  </si>
  <si>
    <t>112</t>
  </si>
  <si>
    <t>002 04 11</t>
  </si>
  <si>
    <t>120</t>
  </si>
  <si>
    <t>Расходы на выплаты персоналу органов местного самоуправления</t>
  </si>
  <si>
    <t>121</t>
  </si>
  <si>
    <t>Закупка товаров, работ и услуг для муниципальных нужд</t>
  </si>
  <si>
    <t>200</t>
  </si>
  <si>
    <t>100</t>
  </si>
  <si>
    <t>002 09 11</t>
  </si>
  <si>
    <t>911 00 00</t>
  </si>
  <si>
    <t>911 10 00</t>
  </si>
  <si>
    <t>911 11 00</t>
  </si>
  <si>
    <t>850</t>
  </si>
  <si>
    <t>Уплата прочих налогов, сборов и иных обязательных платежей</t>
  </si>
  <si>
    <t>852</t>
  </si>
  <si>
    <t>Резервные фонды исполнительных органов местных администраций</t>
  </si>
  <si>
    <t>11</t>
  </si>
  <si>
    <t>070 05 00</t>
  </si>
  <si>
    <t>Резервный фонд администрации Никифоровского района</t>
  </si>
  <si>
    <t>870</t>
  </si>
  <si>
    <t>092 03 11</t>
  </si>
  <si>
    <t>Районная целевая программа «Снижение рисков и смягчение последствий чрезвычайных ситуаций природного и техногенного характера, обеспечение пожарной безопасности, безопасности на водных объектах и развития дежурно-диспетчерской службы Никифоровского района в 2012-2014 годах»</t>
  </si>
  <si>
    <t>13</t>
  </si>
  <si>
    <t>911 05 00</t>
  </si>
  <si>
    <t>911 06 00</t>
  </si>
  <si>
    <t>Районная целевая антинаркотическая программа на 2010 - 2012 годы</t>
  </si>
  <si>
    <t>Районная целевая программа «Улучшение качества жизни граждан пожилого возраста» на 2011-2013 годы "</t>
  </si>
  <si>
    <t>911 15 00</t>
  </si>
  <si>
    <t>093 00 11</t>
  </si>
  <si>
    <t>911 04 00</t>
  </si>
  <si>
    <t>452 00 11</t>
  </si>
  <si>
    <t>Уплата налога на имущество организаций и земельного налога</t>
  </si>
  <si>
    <t>851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</si>
  <si>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</si>
  <si>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</si>
  <si>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001 36 00</t>
  </si>
  <si>
    <t>530</t>
  </si>
  <si>
    <t>Субвенции</t>
  </si>
  <si>
    <t>911 13 00</t>
  </si>
  <si>
    <t>911 14 00</t>
  </si>
  <si>
    <t>911 12 00</t>
  </si>
  <si>
    <t>911 03 00</t>
  </si>
  <si>
    <t>Районная целевая программа "Создание и развитие системы сельскохозяйственных кооперативов Никифоровского района на 2011-2012 годы"</t>
  </si>
  <si>
    <t>Целевая программа совершенствования и развития сети автомобильных дорог Тамбовской области на 2009-2015 годы</t>
  </si>
  <si>
    <t>540</t>
  </si>
  <si>
    <t>911 08 00</t>
  </si>
  <si>
    <t>420 88 11</t>
  </si>
  <si>
    <t>Ежегодные денежные выплаты на обеспечение мер социальной поддержки отдельных категорий граждан, работающих в сельской местности и рабочих поселках</t>
  </si>
  <si>
    <t>505 67 14</t>
  </si>
  <si>
    <t>Районная целевая программа "Модернизация системы образования Никифоровского района на 2010-2012 годы"</t>
  </si>
  <si>
    <t>911 16 00</t>
  </si>
  <si>
    <t>911 16 02</t>
  </si>
  <si>
    <t>911 16 03</t>
  </si>
  <si>
    <t>Подпрограмма "Дошкольное образование и воспитание"</t>
  </si>
  <si>
    <t>Подпрограмма "Развитие системы общего и дополнительного образования"</t>
  </si>
  <si>
    <t>911 16 01</t>
  </si>
  <si>
    <t>421 88 11</t>
  </si>
  <si>
    <t>911 02 00</t>
  </si>
  <si>
    <t>423 88 11</t>
  </si>
  <si>
    <t>Ведомственная целевая программа "Организация театрально-концертного обслуживания населения муниципальными учреждениями культуры Никифоровского района (2012-2014 годы)"</t>
  </si>
  <si>
    <t>440 88 11</t>
  </si>
  <si>
    <t>Долгосрочная целевая программа"Культура Никифоровского района на 2012-2016 годы"</t>
  </si>
  <si>
    <t>911 17 00</t>
  </si>
  <si>
    <t>Районная целевая программа "Улучшение качества жизни граждан пожилого возраста на 2012-2013 годы"</t>
  </si>
  <si>
    <t>Ведомственная целевая программа "Развитие Никифоровского районного краеведческого музея на 2012-2014 годы"</t>
  </si>
  <si>
    <t>441 88 11</t>
  </si>
  <si>
    <t>911 17 01</t>
  </si>
  <si>
    <t>911 17 02</t>
  </si>
  <si>
    <t>Ведомственная целевая программа "Организация библиотечного обслуживания населения муниципальными библиотеками Никифоровского района (2012-2014 годы)"</t>
  </si>
  <si>
    <t>442 88 11</t>
  </si>
  <si>
    <t>911 17 03</t>
  </si>
  <si>
    <t>10</t>
  </si>
  <si>
    <t>313</t>
  </si>
  <si>
    <t>511 03 40</t>
  </si>
  <si>
    <t>Выравнивание бюджетной обеспеченности поселений из районного фонда финансовой поддержки, в порядке установленном пунктом 5 статьи 137 Бюджетного кодекса Российской Федерации</t>
  </si>
  <si>
    <t>516 01 31</t>
  </si>
  <si>
    <t>516 01 32</t>
  </si>
  <si>
    <t>Выравнивание бюджетной обеспеченности поселений из районного фонда финансовой поддержки, в порядке установленном пунктом 2 статьи 142.1 Бюджетного кодекса Российской Федерации</t>
  </si>
  <si>
    <t>520 15 11</t>
  </si>
  <si>
    <t>Ведомственная целевая программа "Развитие архива Никифоровского района Тамбовской области на 2012-2013 годы"</t>
  </si>
  <si>
    <t>244</t>
  </si>
  <si>
    <t>Районная программа "Повышение безопасности дорожного движения в Никифоровском районе на 2009-2012"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</si>
  <si>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</si>
  <si>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</si>
  <si>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</si>
  <si>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122</t>
  </si>
  <si>
    <t xml:space="preserve">002 04 11 </t>
  </si>
  <si>
    <t xml:space="preserve">Обеспечение проведения выборов и референдумов </t>
  </si>
  <si>
    <t>Проведение выборов и референдумов в муниципальном образовании</t>
  </si>
  <si>
    <t>0200030</t>
  </si>
  <si>
    <t xml:space="preserve">440 88 11 </t>
  </si>
  <si>
    <t>Другие вопросы в области национальной экономики</t>
  </si>
  <si>
    <t>12</t>
  </si>
  <si>
    <t xml:space="preserve">Районная целевая программа "Развитие малого и среднего предпринимательства на 2012-2014 годы" </t>
  </si>
  <si>
    <t>911 22 00</t>
  </si>
  <si>
    <t>Социальное обеспечение населения</t>
  </si>
  <si>
    <t>Районная целевая программа "Обеспечение жильем молодых семей на 2011-2015 годы"</t>
  </si>
  <si>
    <t>911 20 00</t>
  </si>
  <si>
    <t>Закупка товаров, работ и услуг в сфере информационно-коммуникационных техгологий</t>
  </si>
  <si>
    <t>242</t>
  </si>
  <si>
    <t>911 07 00</t>
  </si>
  <si>
    <t>Подпрограмма "Школьное питание"</t>
  </si>
  <si>
    <t>911 16 04</t>
  </si>
  <si>
    <t>Районная целевая программа "О мерах по противодействию терроризму и экстримизму на 2013-2015 годы"</t>
  </si>
  <si>
    <t>Районная целевая программа "Патриотическое воспитание граждан Никифоровского района на 2011-2015 годы"</t>
  </si>
  <si>
    <t>911 23 00</t>
  </si>
  <si>
    <t>610</t>
  </si>
  <si>
    <t>611</t>
  </si>
  <si>
    <t>Другие вопросы в области образования</t>
  </si>
  <si>
    <t>440 88 12</t>
  </si>
  <si>
    <t>Национальная оборона</t>
  </si>
  <si>
    <t xml:space="preserve"> на 2013 год и на плановый период 2014 и 2015 годов"</t>
  </si>
  <si>
    <t xml:space="preserve">к проекту решения Никифоровского районного Совета </t>
  </si>
  <si>
    <t xml:space="preserve">народных депутатов "О районном бюджете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</si>
  <si>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</si>
  <si>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Ведомственная целевая программа "Развитие государственных и муниципальных архивов Тамбовской области на 2011-2013 годы"</t>
  </si>
  <si>
    <t>834 00 00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</si>
  <si>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</si>
  <si>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Осуществление полномочий Тамбовской области по созданию и обеспечению деятельности административных комиссий в целях привлечения к административной ответственности, предусмотренной законодательством области</t>
  </si>
  <si>
    <t>092 03 49</t>
  </si>
  <si>
    <t>624 00 00</t>
  </si>
  <si>
    <t>Содержание автомобильных дорог общего пользования муниципального значения</t>
  </si>
  <si>
    <t>624 01 00</t>
  </si>
  <si>
    <t>511 03 42</t>
  </si>
  <si>
    <t>Государственная программа "Развитие образования" на 2013-2020 годы</t>
  </si>
  <si>
    <t>901 00 00</t>
  </si>
  <si>
    <t>901 05 00</t>
  </si>
  <si>
    <t>Субсидии бюджетам муниципальных образований на реализацию подпрограммы "Обеспечение реализации государственной программы и прочие мероприятия в области образования"</t>
  </si>
  <si>
    <t>Подпрограмма "Обеспечение реализации государственной программы и прочие мероприятия в области образования"</t>
  </si>
  <si>
    <t>901 05 03</t>
  </si>
  <si>
    <t>Содержание автомобильных дорог общего пользования в поселениях</t>
  </si>
  <si>
    <t>624 02 00</t>
  </si>
  <si>
    <t>Подпрограмма "Развитие дошкольного образования"</t>
  </si>
  <si>
    <t>901 01 00</t>
  </si>
  <si>
    <t>Субсидии бюджетам муниципальных образований на реализацию подпрограммы "Развитие дошкольного образования"</t>
  </si>
  <si>
    <t>901 01 02</t>
  </si>
  <si>
    <t>600</t>
  </si>
  <si>
    <t>612</t>
  </si>
  <si>
    <t>901 01 05</t>
  </si>
  <si>
    <t>Субвенции бюджетам муниципальных образований на реализацию подпрограммы "Развитие дошкольного образования"</t>
  </si>
  <si>
    <t>Субвенции бюджетам муниципальных образований на реализацию подпрограммы "Обеспечение реализации государственной программы и прочие мероприятия в области образования"</t>
  </si>
  <si>
    <t>901 05 04</t>
  </si>
  <si>
    <t>Подпрограмма "Развитие общего и дополнительного образования"</t>
  </si>
  <si>
    <t>Субвенции бюджетам муниципальных образований на реализацию подпрограммы "Развитие общего и дополнительного образования"</t>
  </si>
  <si>
    <t>901 02 00</t>
  </si>
  <si>
    <t>901 02 02</t>
  </si>
  <si>
    <t>Субсидии бюджетам муниципальных образований на реализацию подпрограммы "Развитие общего и дополнительного образования"</t>
  </si>
  <si>
    <t>901 02 03</t>
  </si>
  <si>
    <t>Иные межбюджетные трансферты бюджетам муниципальных образований на реализацию подпрограммы "Развитие общего и дополнительного образования"</t>
  </si>
  <si>
    <t>901 02 15</t>
  </si>
  <si>
    <t>Подпрограмма "Защита прав детей, государственная поддержка детей-сирот и детей с особыми нуждами"</t>
  </si>
  <si>
    <t>901 04 00</t>
  </si>
  <si>
    <t>Субвенции бюджетам муниципальных образований на реализацию подпрограммы "Защита прав детей, государственная поддержка детей-сирот и детей с особыми нуждами"</t>
  </si>
  <si>
    <t>901 04 12</t>
  </si>
  <si>
    <t>Государственные полномочия по расчету и предоставлению субвенций бюджетам поселений на осуществление ими полномочий Российской федерации по первичному воинскому учету на территориях, где отсутствуют военные комиссариаты</t>
  </si>
  <si>
    <t>001 36 02</t>
  </si>
  <si>
    <t>240</t>
  </si>
  <si>
    <t>РЗ</t>
  </si>
  <si>
    <t>ЦСР</t>
  </si>
  <si>
    <t>Сумма</t>
  </si>
  <si>
    <t>Сумма на 2014 год</t>
  </si>
  <si>
    <t>Сумма на 2015 год</t>
  </si>
  <si>
    <t>924,2</t>
  </si>
  <si>
    <t>110,2</t>
  </si>
  <si>
    <t>1076,2</t>
  </si>
  <si>
    <t>398,9</t>
  </si>
  <si>
    <t>18,8</t>
  </si>
  <si>
    <t>80</t>
  </si>
  <si>
    <t>590,5</t>
  </si>
  <si>
    <t>275,9</t>
  </si>
  <si>
    <t>39,2</t>
  </si>
  <si>
    <t>134,6</t>
  </si>
  <si>
    <t>439,4</t>
  </si>
  <si>
    <t>29,3</t>
  </si>
  <si>
    <t>6</t>
  </si>
  <si>
    <t>37,4</t>
  </si>
  <si>
    <t>72,6</t>
  </si>
  <si>
    <t>0,0</t>
  </si>
  <si>
    <t>159,1</t>
  </si>
  <si>
    <t>22,2</t>
  </si>
  <si>
    <t>174</t>
  </si>
  <si>
    <t>114,2</t>
  </si>
  <si>
    <t>17,3</t>
  </si>
  <si>
    <t>210,9</t>
  </si>
  <si>
    <t>78,0</t>
  </si>
  <si>
    <t>1709,8</t>
  </si>
  <si>
    <t>284,8</t>
  </si>
  <si>
    <t>2706,8</t>
  </si>
  <si>
    <t>2963,4</t>
  </si>
  <si>
    <t>205,4</t>
  </si>
  <si>
    <t>69,8</t>
  </si>
  <si>
    <t>26</t>
  </si>
  <si>
    <t>66210,2</t>
  </si>
  <si>
    <t>2994,6</t>
  </si>
  <si>
    <t>359,4</t>
  </si>
  <si>
    <t>39,5</t>
  </si>
  <si>
    <t>4711,3</t>
  </si>
  <si>
    <t>917,2</t>
  </si>
  <si>
    <t>118,2</t>
  </si>
  <si>
    <t>607,1</t>
  </si>
  <si>
    <t>48,3</t>
  </si>
  <si>
    <t>14484,3</t>
  </si>
  <si>
    <t>589,4</t>
  </si>
  <si>
    <t>5721,9</t>
  </si>
  <si>
    <t>156,7</t>
  </si>
  <si>
    <t>4,1</t>
  </si>
  <si>
    <t>136,1</t>
  </si>
  <si>
    <t>686,9</t>
  </si>
  <si>
    <t>6072,3</t>
  </si>
  <si>
    <t>4363,3</t>
  </si>
  <si>
    <t>5953,2</t>
  </si>
  <si>
    <t>1495,9</t>
  </si>
  <si>
    <t>Распределение бюджетных ассингований по разделам и подразделам, целевым статьям и видам расходов классификации расходов районного бюджета на 2013 год</t>
  </si>
  <si>
    <t>1,9</t>
  </si>
  <si>
    <t xml:space="preserve">                 тыс.рублей</t>
  </si>
  <si>
    <t>Приложение 12</t>
  </si>
  <si>
    <t>Приложение 13</t>
  </si>
  <si>
    <t>Распределение бюджетных ассигнований по разделам и подразделам, целевым статьям и видам расходов классификации расходов районного бюджета на плановый период 2014 и 2015 годов</t>
  </si>
  <si>
    <t>Районная целевая программа "Формирование имиджа Никифоровского района и его продвижения в информационных ресурсах на 2013-2015 годы"</t>
  </si>
  <si>
    <t>Районная целевая антинаркотическая программа на 2013 - 2015 годы</t>
  </si>
  <si>
    <t>Районная целевая программа "Комплексная программа профилактики правонарушений в Никифоровском районе на 2013-2015 год"</t>
  </si>
  <si>
    <t xml:space="preserve">Районная целевая программа "Программа развития молочного скотоводства и увеличения производства молока в Никифоровском районе на 2013-2015 годы" </t>
  </si>
  <si>
    <t>Районная целевая программа "Повышение безопасности дорожного движения в никифоровском районе на 2013-2015 годы"</t>
  </si>
  <si>
    <t>Районная целевая программа "Экология и природные ресурсы Никифоровского района Тамбовской области на 2013-2015 годы"</t>
  </si>
  <si>
    <t>Муниципальная ведомственная целевая программа "Обеспечение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муниципальных образовательных учреждениях Никифоровского района на 2012-2014 годы"</t>
  </si>
  <si>
    <t>Районная целевая программа "Модернизация системы образования Никифоровского района на 2013-2015 годы"</t>
  </si>
  <si>
    <t>Районная целевая программа "Комплексная программа профилактики правонарушений в Никифоровском районе на 2013-2015 годы"</t>
  </si>
  <si>
    <t>Районная целевая программа «О мерах по противодействию терроризму и экстремизму на 2013-2015 годы»</t>
  </si>
  <si>
    <t>Районная целевая программа "Повышение безопасности дорожного движения в Никифоровском районе на 2013-2015 годы"</t>
  </si>
  <si>
    <t>Районная целевая программа "Совершенствование и развитие сети автомобильных дорог Никифоровского района Тамбовской области на 2013-2015 годы"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</si>
</sst>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;[Red]0.0"/>
  </numFmts>
  <fonts count="1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 applyAlignment="1">
      <alignment wrapText="1"/>
    </xf>
    <xf numFmtId="49" fontId="1" fillId="0" borderId="2" xfId="0" applyNumberFormat="1" applyFont="1" applyBorder="1" applyAlignment="1">
      <alignment horizontal="center" wrapText="1"/>
    </xf>
    <xf numFmtId="0" fontId="6" fillId="0" borderId="0" xfId="0" applyFont="1"/>
    <xf numFmtId="49" fontId="6" fillId="0" borderId="0" xfId="0" applyNumberFormat="1" applyFont="1" applyAlignment="1">
      <alignment wrapText="1"/>
    </xf>
    <xf numFmtId="0" fontId="6" fillId="0" borderId="0" xfId="0" applyFont="1" applyFill="1"/>
    <xf numFmtId="0" fontId="2" fillId="0" borderId="0" xfId="0" applyFont="1" applyFill="1" applyBorder="1"/>
    <xf numFmtId="164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wrapText="1"/>
    </xf>
    <xf numFmtId="0" fontId="2" fillId="0" borderId="0" xfId="0" applyFont="1" applyBorder="1"/>
    <xf numFmtId="0" fontId="4" fillId="0" borderId="0" xfId="0" applyFont="1" applyBorder="1" applyAlignment="1">
      <alignment vertical="top" wrapText="1"/>
    </xf>
    <xf numFmtId="49" fontId="4" fillId="0" borderId="0" xfId="0" applyNumberFormat="1" applyFont="1" applyBorder="1"/>
    <xf numFmtId="49" fontId="2" fillId="0" borderId="0" xfId="0" applyNumberFormat="1" applyFont="1" applyBorder="1"/>
    <xf numFmtId="49" fontId="4" fillId="0" borderId="0" xfId="0" applyNumberFormat="1" applyFont="1" applyBorder="1" applyAlignment="1">
      <alignment wrapText="1"/>
    </xf>
    <xf numFmtId="164" fontId="2" fillId="0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wrapText="1"/>
    </xf>
    <xf numFmtId="164" fontId="1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/>
    <xf numFmtId="164" fontId="2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0" xfId="0"/>
    <xf numFmtId="164" fontId="2" fillId="2" borderId="0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/>
    <xf numFmtId="49" fontId="5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7" xfId="0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49" fontId="1" fillId="2" borderId="0" xfId="0" applyNumberFormat="1" applyFont="1" applyFill="1" applyBorder="1"/>
    <xf numFmtId="49" fontId="6" fillId="2" borderId="0" xfId="0" applyNumberFormat="1" applyFont="1" applyFill="1" applyBorder="1"/>
    <xf numFmtId="49" fontId="2" fillId="2" borderId="0" xfId="0" applyNumberFormat="1" applyFont="1" applyFill="1" applyBorder="1"/>
    <xf numFmtId="49" fontId="7" fillId="2" borderId="0" xfId="0" applyNumberFormat="1" applyFont="1" applyFill="1" applyBorder="1"/>
    <xf numFmtId="49" fontId="2" fillId="2" borderId="0" xfId="0" applyNumberFormat="1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right" wrapText="1"/>
    </xf>
    <xf numFmtId="49" fontId="1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right" wrapText="1"/>
    </xf>
    <xf numFmtId="0" fontId="2" fillId="2" borderId="0" xfId="0" applyFont="1" applyFill="1" applyBorder="1" applyAlignment="1">
      <alignment vertical="top" wrapText="1"/>
    </xf>
    <xf numFmtId="164" fontId="1" fillId="2" borderId="0" xfId="0" applyNumberFormat="1" applyFont="1" applyFill="1" applyAlignment="1">
      <alignment horizontal="right" wrapText="1"/>
    </xf>
    <xf numFmtId="165" fontId="2" fillId="2" borderId="0" xfId="0" applyNumberFormat="1" applyFont="1" applyFill="1" applyAlignment="1">
      <alignment horizontal="right" wrapText="1"/>
    </xf>
    <xf numFmtId="49" fontId="2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wrapText="1"/>
    </xf>
    <xf numFmtId="49" fontId="6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5"/>
  <sheetViews>
    <sheetView topLeftCell="A169" zoomScale="85" zoomScaleNormal="85" workbookViewId="0">
      <selection activeCell="A179" sqref="A179"/>
    </sheetView>
  </sheetViews>
  <sheetFormatPr defaultRowHeight="15"/>
  <cols>
    <col min="1" max="1" width="43" customWidth="1"/>
    <col min="2" max="3" width="6.85546875" customWidth="1"/>
    <col min="4" max="4" width="13.7109375" customWidth="1"/>
    <col min="5" max="5" width="5.7109375" customWidth="1"/>
    <col min="6" max="6" width="16.5703125" hidden="1" customWidth="1"/>
    <col min="7" max="7" width="11.28515625" hidden="1" customWidth="1"/>
    <col min="8" max="8" width="14.5703125" customWidth="1"/>
  </cols>
  <sheetData>
    <row r="1" spans="1:14" ht="18.75">
      <c r="A1" s="3"/>
      <c r="B1" s="34" t="s">
        <v>313</v>
      </c>
      <c r="C1" s="34"/>
      <c r="D1" s="34"/>
      <c r="E1" s="34"/>
      <c r="F1" s="34"/>
      <c r="G1" s="34"/>
      <c r="H1" s="35"/>
    </row>
    <row r="2" spans="1:14" ht="18.75">
      <c r="A2" s="34" t="s">
        <v>210</v>
      </c>
      <c r="B2" s="36"/>
      <c r="C2" s="36"/>
      <c r="D2" s="36"/>
      <c r="E2" s="36"/>
      <c r="F2" s="36"/>
      <c r="G2" s="36"/>
      <c r="H2" s="35"/>
    </row>
    <row r="3" spans="1:14" ht="18.75">
      <c r="A3" s="34" t="s">
        <v>211</v>
      </c>
      <c r="B3" s="36"/>
      <c r="C3" s="36"/>
      <c r="D3" s="36"/>
      <c r="E3" s="36"/>
      <c r="F3" s="36"/>
      <c r="G3" s="36"/>
      <c r="H3" s="35"/>
    </row>
    <row r="4" spans="1:14" ht="18.75">
      <c r="A4" s="34" t="s">
        <v>209</v>
      </c>
      <c r="B4" s="36"/>
      <c r="C4" s="36"/>
      <c r="D4" s="36"/>
      <c r="E4" s="36"/>
      <c r="F4" s="36"/>
      <c r="G4" s="36"/>
      <c r="H4" s="35"/>
    </row>
    <row r="5" spans="1:14" ht="75.75" customHeight="1">
      <c r="A5" s="37" t="s">
        <v>310</v>
      </c>
      <c r="B5" s="37"/>
      <c r="C5" s="37"/>
      <c r="D5" s="37"/>
      <c r="E5" s="37"/>
      <c r="F5" s="37"/>
      <c r="G5" s="37"/>
      <c r="H5" s="38"/>
      <c r="I5" s="1"/>
      <c r="J5" s="1"/>
      <c r="K5" s="1"/>
      <c r="L5" s="1"/>
      <c r="M5" s="1"/>
      <c r="N5" s="1"/>
    </row>
    <row r="6" spans="1:14" ht="30" customHeight="1">
      <c r="A6" s="2"/>
      <c r="B6" s="2"/>
      <c r="C6" s="2"/>
      <c r="D6" s="2"/>
      <c r="E6" s="2"/>
      <c r="F6" s="33" t="s">
        <v>312</v>
      </c>
      <c r="G6" s="33"/>
      <c r="H6" s="31"/>
      <c r="I6" s="1"/>
      <c r="J6" s="1"/>
      <c r="K6" s="1"/>
      <c r="L6" s="1"/>
      <c r="M6" s="1"/>
      <c r="N6" s="1"/>
    </row>
    <row r="7" spans="1:14" ht="22.5" customHeight="1">
      <c r="A7" s="39" t="s">
        <v>0</v>
      </c>
      <c r="B7" s="40" t="s">
        <v>255</v>
      </c>
      <c r="C7" s="40" t="s">
        <v>1</v>
      </c>
      <c r="D7" s="40" t="s">
        <v>256</v>
      </c>
      <c r="E7" s="40" t="s">
        <v>2</v>
      </c>
      <c r="F7" s="27" t="s">
        <v>257</v>
      </c>
      <c r="G7" s="28"/>
      <c r="H7" s="29"/>
      <c r="I7" s="4"/>
      <c r="J7" s="1"/>
      <c r="K7" s="1"/>
      <c r="L7" s="1"/>
      <c r="M7" s="1"/>
      <c r="N7" s="1"/>
    </row>
    <row r="8" spans="1:14">
      <c r="A8" s="39"/>
      <c r="B8" s="40"/>
      <c r="C8" s="40"/>
      <c r="D8" s="40"/>
      <c r="E8" s="40"/>
      <c r="F8" s="30"/>
      <c r="G8" s="31"/>
      <c r="H8" s="32"/>
      <c r="I8" s="4"/>
      <c r="J8" s="1"/>
      <c r="K8" s="1"/>
      <c r="L8" s="1"/>
      <c r="M8" s="1"/>
      <c r="N8" s="1"/>
    </row>
    <row r="9" spans="1:14" ht="36.75" customHeight="1">
      <c r="A9" s="44" t="s">
        <v>3</v>
      </c>
      <c r="B9" s="45"/>
      <c r="C9" s="45"/>
      <c r="D9" s="45"/>
      <c r="E9" s="45"/>
      <c r="F9" s="16" t="e">
        <f>#REF!+#REF!+#REF!</f>
        <v>#REF!</v>
      </c>
      <c r="G9" s="16"/>
      <c r="H9" s="16">
        <f>H10+H150+H157+H162+H201+H209+H306+H346+H372+H378</f>
        <v>213689.00000000003</v>
      </c>
      <c r="I9" s="4"/>
      <c r="J9" s="1"/>
      <c r="K9" s="1"/>
      <c r="L9" s="1"/>
      <c r="M9" s="1"/>
      <c r="N9" s="1"/>
    </row>
    <row r="10" spans="1:14" ht="18.75">
      <c r="A10" s="44" t="s">
        <v>4</v>
      </c>
      <c r="B10" s="46" t="s">
        <v>86</v>
      </c>
      <c r="C10" s="46"/>
      <c r="D10" s="47"/>
      <c r="E10" s="48"/>
      <c r="F10" s="19" t="e">
        <f>F11+F35+F50+F74+F79</f>
        <v>#REF!</v>
      </c>
      <c r="G10" s="16" t="e">
        <f>H10-F10</f>
        <v>#REF!</v>
      </c>
      <c r="H10" s="19">
        <f>H11+H35+H74+H79+H70+H18+H55</f>
        <v>42050.1</v>
      </c>
      <c r="I10" s="4"/>
      <c r="J10" s="1"/>
      <c r="K10" s="1"/>
      <c r="L10" s="1"/>
      <c r="M10" s="1"/>
      <c r="N10" s="1"/>
    </row>
    <row r="11" spans="1:14" ht="75">
      <c r="A11" s="44" t="s">
        <v>26</v>
      </c>
      <c r="B11" s="46" t="s">
        <v>86</v>
      </c>
      <c r="C11" s="46" t="s">
        <v>87</v>
      </c>
      <c r="D11" s="46"/>
      <c r="E11" s="46"/>
      <c r="F11" s="19">
        <v>912</v>
      </c>
      <c r="G11" s="16">
        <f>H11-F11</f>
        <v>53.700000000000045</v>
      </c>
      <c r="H11" s="16">
        <v>965.7</v>
      </c>
      <c r="I11" s="4"/>
      <c r="J11" s="1"/>
      <c r="K11" s="1"/>
      <c r="L11" s="1"/>
      <c r="M11" s="1"/>
      <c r="N11" s="1"/>
    </row>
    <row r="12" spans="1:14" ht="56.25">
      <c r="A12" s="15" t="s">
        <v>95</v>
      </c>
      <c r="B12" s="48" t="s">
        <v>86</v>
      </c>
      <c r="C12" s="48" t="s">
        <v>87</v>
      </c>
      <c r="D12" s="48" t="s">
        <v>27</v>
      </c>
      <c r="E12" s="47"/>
      <c r="F12" s="7">
        <v>912</v>
      </c>
      <c r="G12" s="8">
        <f t="shared" ref="G12:G110" si="0">H12-F12</f>
        <v>53.700000000000045</v>
      </c>
      <c r="H12" s="8">
        <v>965.7</v>
      </c>
      <c r="I12" s="4"/>
      <c r="J12" s="1"/>
      <c r="K12" s="1"/>
      <c r="L12" s="1"/>
      <c r="M12" s="1"/>
      <c r="N12" s="1"/>
    </row>
    <row r="13" spans="1:14" ht="37.5">
      <c r="A13" s="15" t="s">
        <v>28</v>
      </c>
      <c r="B13" s="48" t="s">
        <v>86</v>
      </c>
      <c r="C13" s="48" t="s">
        <v>87</v>
      </c>
      <c r="D13" s="48" t="s">
        <v>96</v>
      </c>
      <c r="E13" s="47"/>
      <c r="F13" s="7">
        <v>912</v>
      </c>
      <c r="G13" s="8">
        <f t="shared" si="0"/>
        <v>53.700000000000045</v>
      </c>
      <c r="H13" s="8">
        <v>965.7</v>
      </c>
      <c r="I13" s="4"/>
      <c r="J13" s="1"/>
      <c r="K13" s="1"/>
      <c r="L13" s="1"/>
      <c r="M13" s="1"/>
      <c r="N13" s="1"/>
    </row>
    <row r="14" spans="1:14" ht="93.75">
      <c r="A14" s="15" t="s">
        <v>7</v>
      </c>
      <c r="B14" s="48" t="s">
        <v>86</v>
      </c>
      <c r="C14" s="48" t="s">
        <v>87</v>
      </c>
      <c r="D14" s="48" t="s">
        <v>96</v>
      </c>
      <c r="E14" s="48">
        <v>100</v>
      </c>
      <c r="F14" s="7">
        <v>912</v>
      </c>
      <c r="G14" s="8">
        <f t="shared" si="0"/>
        <v>53.699999999999932</v>
      </c>
      <c r="H14" s="8">
        <f>H15</f>
        <v>965.69999999999993</v>
      </c>
      <c r="I14" s="4"/>
      <c r="J14" s="1"/>
      <c r="K14" s="1"/>
      <c r="L14" s="1"/>
      <c r="M14" s="1"/>
      <c r="N14" s="1"/>
    </row>
    <row r="15" spans="1:14" ht="37.5">
      <c r="A15" s="15" t="s">
        <v>101</v>
      </c>
      <c r="B15" s="48" t="s">
        <v>86</v>
      </c>
      <c r="C15" s="48" t="s">
        <v>87</v>
      </c>
      <c r="D15" s="48" t="s">
        <v>96</v>
      </c>
      <c r="E15" s="48" t="s">
        <v>100</v>
      </c>
      <c r="F15" s="7">
        <v>912</v>
      </c>
      <c r="G15" s="8">
        <f t="shared" si="0"/>
        <v>53.699999999999932</v>
      </c>
      <c r="H15" s="8">
        <f>H16+H17</f>
        <v>965.69999999999993</v>
      </c>
      <c r="I15" s="4"/>
      <c r="J15" s="1"/>
      <c r="K15" s="1"/>
      <c r="L15" s="1"/>
      <c r="M15" s="1"/>
      <c r="N15" s="1"/>
    </row>
    <row r="16" spans="1:14" ht="37.5">
      <c r="A16" s="15" t="s">
        <v>9</v>
      </c>
      <c r="B16" s="48" t="s">
        <v>86</v>
      </c>
      <c r="C16" s="48" t="s">
        <v>87</v>
      </c>
      <c r="D16" s="48" t="s">
        <v>96</v>
      </c>
      <c r="E16" s="48" t="s">
        <v>102</v>
      </c>
      <c r="F16" s="7">
        <v>912</v>
      </c>
      <c r="G16" s="8">
        <f t="shared" si="0"/>
        <v>-50.700000000000045</v>
      </c>
      <c r="H16" s="8">
        <v>861.3</v>
      </c>
      <c r="I16" s="4"/>
      <c r="J16" s="1"/>
      <c r="K16" s="1"/>
      <c r="L16" s="1"/>
      <c r="M16" s="1"/>
      <c r="N16" s="1"/>
    </row>
    <row r="17" spans="1:14" ht="37.5">
      <c r="A17" s="15" t="s">
        <v>97</v>
      </c>
      <c r="B17" s="48" t="s">
        <v>86</v>
      </c>
      <c r="C17" s="48" t="s">
        <v>87</v>
      </c>
      <c r="D17" s="48" t="s">
        <v>96</v>
      </c>
      <c r="E17" s="48" t="s">
        <v>183</v>
      </c>
      <c r="F17" s="7"/>
      <c r="G17" s="8">
        <f t="shared" si="0"/>
        <v>104.4</v>
      </c>
      <c r="H17" s="8">
        <v>104.4</v>
      </c>
      <c r="I17" s="4"/>
      <c r="J17" s="1"/>
      <c r="K17" s="1"/>
      <c r="L17" s="1"/>
      <c r="M17" s="1"/>
      <c r="N17" s="1"/>
    </row>
    <row r="18" spans="1:14" s="23" customFormat="1" ht="112.5">
      <c r="A18" s="44" t="s">
        <v>60</v>
      </c>
      <c r="B18" s="46" t="s">
        <v>86</v>
      </c>
      <c r="C18" s="46" t="s">
        <v>88</v>
      </c>
      <c r="D18" s="46"/>
      <c r="E18" s="49"/>
      <c r="F18" s="19">
        <f t="shared" ref="F18:H18" si="1">F19</f>
        <v>2487</v>
      </c>
      <c r="G18" s="16">
        <f t="shared" ref="G18:G34" si="2">H18-F18</f>
        <v>285.40000000000009</v>
      </c>
      <c r="H18" s="19">
        <f t="shared" si="1"/>
        <v>2772.4</v>
      </c>
      <c r="I18" s="4"/>
      <c r="J18" s="1"/>
      <c r="K18" s="1"/>
      <c r="L18" s="1"/>
      <c r="M18" s="1"/>
      <c r="N18" s="1"/>
    </row>
    <row r="19" spans="1:14" s="23" customFormat="1" ht="56.25">
      <c r="A19" s="15" t="s">
        <v>95</v>
      </c>
      <c r="B19" s="48" t="s">
        <v>86</v>
      </c>
      <c r="C19" s="48" t="s">
        <v>88</v>
      </c>
      <c r="D19" s="48" t="s">
        <v>27</v>
      </c>
      <c r="E19" s="47"/>
      <c r="F19" s="7">
        <f>F20+F30</f>
        <v>2487</v>
      </c>
      <c r="G19" s="8">
        <f t="shared" si="2"/>
        <v>285.40000000000009</v>
      </c>
      <c r="H19" s="7">
        <f t="shared" ref="H19" si="3">H20+H30</f>
        <v>2772.4</v>
      </c>
      <c r="I19" s="4"/>
      <c r="J19" s="1"/>
      <c r="K19" s="1"/>
      <c r="L19" s="1"/>
      <c r="M19" s="1"/>
      <c r="N19" s="1"/>
    </row>
    <row r="20" spans="1:14" s="23" customFormat="1" ht="18.75">
      <c r="A20" s="15" t="s">
        <v>30</v>
      </c>
      <c r="B20" s="48" t="s">
        <v>86</v>
      </c>
      <c r="C20" s="48" t="s">
        <v>88</v>
      </c>
      <c r="D20" s="48" t="s">
        <v>99</v>
      </c>
      <c r="E20" s="47"/>
      <c r="F20" s="7">
        <f>F21+F26+F28</f>
        <v>1664.2</v>
      </c>
      <c r="G20" s="8">
        <f t="shared" si="2"/>
        <v>236.70000000000005</v>
      </c>
      <c r="H20" s="7">
        <f t="shared" ref="H20" si="4">H21+H26+H28</f>
        <v>1900.9</v>
      </c>
      <c r="I20" s="4"/>
      <c r="J20" s="1"/>
      <c r="K20" s="1"/>
      <c r="L20" s="1"/>
      <c r="M20" s="1"/>
      <c r="N20" s="1"/>
    </row>
    <row r="21" spans="1:14" s="23" customFormat="1" ht="93.75">
      <c r="A21" s="15" t="s">
        <v>7</v>
      </c>
      <c r="B21" s="48" t="s">
        <v>86</v>
      </c>
      <c r="C21" s="48" t="s">
        <v>88</v>
      </c>
      <c r="D21" s="48" t="s">
        <v>99</v>
      </c>
      <c r="E21" s="48">
        <v>100</v>
      </c>
      <c r="F21" s="7">
        <v>1635.2</v>
      </c>
      <c r="G21" s="8">
        <f t="shared" si="2"/>
        <v>231.70000000000005</v>
      </c>
      <c r="H21" s="8">
        <f>H22</f>
        <v>1866.9</v>
      </c>
      <c r="I21" s="4"/>
      <c r="J21" s="1"/>
      <c r="K21" s="1"/>
      <c r="L21" s="1"/>
      <c r="M21" s="1"/>
      <c r="N21" s="1"/>
    </row>
    <row r="22" spans="1:14" s="23" customFormat="1" ht="37.5">
      <c r="A22" s="15" t="s">
        <v>101</v>
      </c>
      <c r="B22" s="48" t="s">
        <v>86</v>
      </c>
      <c r="C22" s="48" t="s">
        <v>88</v>
      </c>
      <c r="D22" s="48" t="s">
        <v>99</v>
      </c>
      <c r="E22" s="48" t="s">
        <v>100</v>
      </c>
      <c r="F22" s="7">
        <v>1635.2</v>
      </c>
      <c r="G22" s="8">
        <f t="shared" si="2"/>
        <v>231.70000000000005</v>
      </c>
      <c r="H22" s="8">
        <f>H23+H24</f>
        <v>1866.9</v>
      </c>
      <c r="I22" s="4"/>
      <c r="J22" s="1"/>
      <c r="K22" s="1"/>
      <c r="L22" s="1"/>
      <c r="M22" s="1"/>
      <c r="N22" s="1"/>
    </row>
    <row r="23" spans="1:14" s="23" customFormat="1" ht="37.5">
      <c r="A23" s="15" t="s">
        <v>9</v>
      </c>
      <c r="B23" s="48" t="s">
        <v>86</v>
      </c>
      <c r="C23" s="48" t="s">
        <v>88</v>
      </c>
      <c r="D23" s="48" t="s">
        <v>99</v>
      </c>
      <c r="E23" s="48" t="s">
        <v>102</v>
      </c>
      <c r="F23" s="7">
        <v>1635.2</v>
      </c>
      <c r="G23" s="8">
        <f t="shared" si="2"/>
        <v>-42.900000000000091</v>
      </c>
      <c r="H23" s="8">
        <v>1592.3</v>
      </c>
      <c r="I23" s="4"/>
      <c r="J23" s="1"/>
      <c r="K23" s="1"/>
      <c r="L23" s="1"/>
      <c r="M23" s="1"/>
      <c r="N23" s="1"/>
    </row>
    <row r="24" spans="1:14" s="23" customFormat="1" ht="37.5">
      <c r="A24" s="15" t="s">
        <v>97</v>
      </c>
      <c r="B24" s="48" t="s">
        <v>86</v>
      </c>
      <c r="C24" s="48" t="s">
        <v>88</v>
      </c>
      <c r="D24" s="48" t="s">
        <v>99</v>
      </c>
      <c r="E24" s="48" t="s">
        <v>183</v>
      </c>
      <c r="F24" s="7"/>
      <c r="G24" s="8">
        <f t="shared" si="2"/>
        <v>274.60000000000002</v>
      </c>
      <c r="H24" s="8">
        <v>274.60000000000002</v>
      </c>
      <c r="I24" s="4"/>
      <c r="J24" s="1"/>
      <c r="K24" s="1"/>
      <c r="L24" s="1"/>
      <c r="M24" s="1"/>
      <c r="N24" s="1"/>
    </row>
    <row r="25" spans="1:14" s="23" customFormat="1" ht="37.5">
      <c r="A25" s="15" t="s">
        <v>103</v>
      </c>
      <c r="B25" s="48" t="s">
        <v>86</v>
      </c>
      <c r="C25" s="48" t="s">
        <v>88</v>
      </c>
      <c r="D25" s="48" t="s">
        <v>99</v>
      </c>
      <c r="E25" s="48" t="s">
        <v>104</v>
      </c>
      <c r="F25" s="7">
        <v>25</v>
      </c>
      <c r="G25" s="8">
        <f t="shared" si="2"/>
        <v>5</v>
      </c>
      <c r="H25" s="7">
        <v>30</v>
      </c>
      <c r="I25" s="4"/>
      <c r="J25" s="1"/>
      <c r="K25" s="1"/>
      <c r="L25" s="1"/>
      <c r="M25" s="1"/>
      <c r="N25" s="1"/>
    </row>
    <row r="26" spans="1:14" s="23" customFormat="1" ht="37.5">
      <c r="A26" s="15" t="s">
        <v>10</v>
      </c>
      <c r="B26" s="48" t="s">
        <v>86</v>
      </c>
      <c r="C26" s="48" t="s">
        <v>88</v>
      </c>
      <c r="D26" s="48" t="s">
        <v>99</v>
      </c>
      <c r="E26" s="48">
        <v>240</v>
      </c>
      <c r="F26" s="7">
        <v>25</v>
      </c>
      <c r="G26" s="8">
        <f t="shared" si="2"/>
        <v>5</v>
      </c>
      <c r="H26" s="7">
        <v>30</v>
      </c>
      <c r="I26" s="4"/>
      <c r="J26" s="1"/>
      <c r="K26" s="1"/>
      <c r="L26" s="1"/>
      <c r="M26" s="1"/>
      <c r="N26" s="1"/>
    </row>
    <row r="27" spans="1:14" s="23" customFormat="1" ht="37.5">
      <c r="A27" s="15" t="s">
        <v>11</v>
      </c>
      <c r="B27" s="48" t="s">
        <v>86</v>
      </c>
      <c r="C27" s="48" t="s">
        <v>88</v>
      </c>
      <c r="D27" s="48" t="s">
        <v>99</v>
      </c>
      <c r="E27" s="48">
        <v>244</v>
      </c>
      <c r="F27" s="7">
        <v>25</v>
      </c>
      <c r="G27" s="8">
        <f t="shared" si="2"/>
        <v>5</v>
      </c>
      <c r="H27" s="7">
        <v>30</v>
      </c>
      <c r="I27" s="4"/>
      <c r="J27" s="1"/>
      <c r="K27" s="1"/>
      <c r="L27" s="1"/>
      <c r="M27" s="1"/>
      <c r="N27" s="1"/>
    </row>
    <row r="28" spans="1:14" s="23" customFormat="1" ht="37.5">
      <c r="A28" s="15" t="s">
        <v>12</v>
      </c>
      <c r="B28" s="48" t="s">
        <v>86</v>
      </c>
      <c r="C28" s="48" t="s">
        <v>88</v>
      </c>
      <c r="D28" s="48" t="s">
        <v>99</v>
      </c>
      <c r="E28" s="48" t="s">
        <v>110</v>
      </c>
      <c r="F28" s="7">
        <v>4</v>
      </c>
      <c r="G28" s="8">
        <f t="shared" si="2"/>
        <v>0</v>
      </c>
      <c r="H28" s="7">
        <v>4</v>
      </c>
      <c r="I28" s="4"/>
      <c r="J28" s="1"/>
      <c r="K28" s="1"/>
      <c r="L28" s="1"/>
      <c r="M28" s="1"/>
      <c r="N28" s="1"/>
    </row>
    <row r="29" spans="1:14" s="23" customFormat="1" ht="37.5">
      <c r="A29" s="15" t="s">
        <v>111</v>
      </c>
      <c r="B29" s="48" t="s">
        <v>86</v>
      </c>
      <c r="C29" s="48" t="s">
        <v>88</v>
      </c>
      <c r="D29" s="48" t="s">
        <v>99</v>
      </c>
      <c r="E29" s="48" t="s">
        <v>112</v>
      </c>
      <c r="F29" s="7">
        <v>4</v>
      </c>
      <c r="G29" s="8">
        <f t="shared" si="2"/>
        <v>0</v>
      </c>
      <c r="H29" s="7">
        <v>4</v>
      </c>
      <c r="I29" s="4"/>
      <c r="J29" s="1"/>
      <c r="K29" s="1"/>
      <c r="L29" s="1"/>
      <c r="M29" s="1"/>
      <c r="N29" s="1"/>
    </row>
    <row r="30" spans="1:14" s="23" customFormat="1" ht="56.25">
      <c r="A30" s="15" t="s">
        <v>61</v>
      </c>
      <c r="B30" s="48" t="s">
        <v>86</v>
      </c>
      <c r="C30" s="48" t="s">
        <v>88</v>
      </c>
      <c r="D30" s="48" t="s">
        <v>106</v>
      </c>
      <c r="E30" s="47"/>
      <c r="F30" s="7">
        <v>822.8</v>
      </c>
      <c r="G30" s="8">
        <f t="shared" si="2"/>
        <v>48.700000000000045</v>
      </c>
      <c r="H30" s="8">
        <f>H31</f>
        <v>871.5</v>
      </c>
      <c r="I30" s="4"/>
      <c r="J30" s="1"/>
      <c r="K30" s="1"/>
      <c r="L30" s="1"/>
      <c r="M30" s="1"/>
      <c r="N30" s="1"/>
    </row>
    <row r="31" spans="1:14" s="23" customFormat="1" ht="93.75">
      <c r="A31" s="15" t="s">
        <v>7</v>
      </c>
      <c r="B31" s="48" t="s">
        <v>86</v>
      </c>
      <c r="C31" s="48" t="s">
        <v>88</v>
      </c>
      <c r="D31" s="48" t="s">
        <v>106</v>
      </c>
      <c r="E31" s="48">
        <v>100</v>
      </c>
      <c r="F31" s="7">
        <v>822.8</v>
      </c>
      <c r="G31" s="8">
        <f t="shared" si="2"/>
        <v>48.700000000000045</v>
      </c>
      <c r="H31" s="8">
        <f>H32</f>
        <v>871.5</v>
      </c>
      <c r="I31" s="4"/>
      <c r="J31" s="1"/>
      <c r="K31" s="1"/>
      <c r="L31" s="1"/>
      <c r="M31" s="1"/>
      <c r="N31" s="1"/>
    </row>
    <row r="32" spans="1:14" s="23" customFormat="1" ht="37.5">
      <c r="A32" s="15" t="s">
        <v>101</v>
      </c>
      <c r="B32" s="48" t="s">
        <v>86</v>
      </c>
      <c r="C32" s="48" t="s">
        <v>88</v>
      </c>
      <c r="D32" s="48" t="s">
        <v>106</v>
      </c>
      <c r="E32" s="48" t="s">
        <v>100</v>
      </c>
      <c r="F32" s="7">
        <v>822.8</v>
      </c>
      <c r="G32" s="8">
        <f t="shared" si="2"/>
        <v>48.700000000000045</v>
      </c>
      <c r="H32" s="8">
        <f>H33+H34</f>
        <v>871.5</v>
      </c>
      <c r="I32" s="4"/>
      <c r="J32" s="1"/>
      <c r="K32" s="1"/>
      <c r="L32" s="1"/>
      <c r="M32" s="1"/>
      <c r="N32" s="1"/>
    </row>
    <row r="33" spans="1:14" s="23" customFormat="1" ht="37.5">
      <c r="A33" s="15" t="s">
        <v>9</v>
      </c>
      <c r="B33" s="48" t="s">
        <v>86</v>
      </c>
      <c r="C33" s="48" t="s">
        <v>88</v>
      </c>
      <c r="D33" s="48" t="s">
        <v>106</v>
      </c>
      <c r="E33" s="48" t="s">
        <v>102</v>
      </c>
      <c r="F33" s="7">
        <v>822.8</v>
      </c>
      <c r="G33" s="8">
        <f t="shared" si="2"/>
        <v>-45.199999999999932</v>
      </c>
      <c r="H33" s="8">
        <v>777.6</v>
      </c>
      <c r="I33" s="4"/>
      <c r="J33" s="1"/>
      <c r="K33" s="1"/>
      <c r="L33" s="1"/>
      <c r="M33" s="1"/>
      <c r="N33" s="1"/>
    </row>
    <row r="34" spans="1:14" s="23" customFormat="1" ht="37.5">
      <c r="A34" s="15" t="s">
        <v>97</v>
      </c>
      <c r="B34" s="48" t="s">
        <v>86</v>
      </c>
      <c r="C34" s="48" t="s">
        <v>88</v>
      </c>
      <c r="D34" s="48" t="s">
        <v>106</v>
      </c>
      <c r="E34" s="48" t="s">
        <v>183</v>
      </c>
      <c r="F34" s="7"/>
      <c r="G34" s="8">
        <f t="shared" si="2"/>
        <v>93.9</v>
      </c>
      <c r="H34" s="8">
        <v>93.9</v>
      </c>
      <c r="I34" s="4"/>
      <c r="J34" s="1"/>
      <c r="K34" s="1"/>
      <c r="L34" s="1"/>
      <c r="M34" s="1"/>
      <c r="N34" s="1"/>
    </row>
    <row r="35" spans="1:14" ht="150">
      <c r="A35" s="44" t="s">
        <v>29</v>
      </c>
      <c r="B35" s="46" t="s">
        <v>86</v>
      </c>
      <c r="C35" s="46" t="s">
        <v>89</v>
      </c>
      <c r="D35" s="49"/>
      <c r="E35" s="46"/>
      <c r="F35" s="7">
        <f>F36+F47</f>
        <v>5921.7000000000007</v>
      </c>
      <c r="G35" s="16">
        <f t="shared" si="0"/>
        <v>5227.5999999999985</v>
      </c>
      <c r="H35" s="19">
        <f>H36+H47</f>
        <v>11149.3</v>
      </c>
      <c r="I35" s="4"/>
      <c r="J35" s="1"/>
      <c r="K35" s="1"/>
      <c r="L35" s="1"/>
      <c r="M35" s="1"/>
      <c r="N35" s="1"/>
    </row>
    <row r="36" spans="1:14" ht="56.25">
      <c r="A36" s="15" t="s">
        <v>95</v>
      </c>
      <c r="B36" s="48" t="s">
        <v>86</v>
      </c>
      <c r="C36" s="48" t="s">
        <v>89</v>
      </c>
      <c r="D36" s="48" t="s">
        <v>27</v>
      </c>
      <c r="E36" s="47"/>
      <c r="F36" s="7">
        <f>F37</f>
        <v>5850.2000000000007</v>
      </c>
      <c r="G36" s="8">
        <f t="shared" si="0"/>
        <v>5246.0999999999985</v>
      </c>
      <c r="H36" s="7">
        <f>H37</f>
        <v>11096.3</v>
      </c>
      <c r="I36" s="4"/>
      <c r="J36" s="1"/>
      <c r="K36" s="1"/>
      <c r="L36" s="1"/>
      <c r="M36" s="1"/>
      <c r="N36" s="1"/>
    </row>
    <row r="37" spans="1:14" ht="18.75">
      <c r="A37" s="15" t="s">
        <v>30</v>
      </c>
      <c r="B37" s="48" t="s">
        <v>86</v>
      </c>
      <c r="C37" s="48" t="s">
        <v>89</v>
      </c>
      <c r="D37" s="48" t="s">
        <v>99</v>
      </c>
      <c r="E37" s="47"/>
      <c r="F37" s="7">
        <f>F38+F43+F45</f>
        <v>5850.2000000000007</v>
      </c>
      <c r="G37" s="8">
        <f t="shared" si="0"/>
        <v>5246.0999999999985</v>
      </c>
      <c r="H37" s="7">
        <f>H38+H43+H45</f>
        <v>11096.3</v>
      </c>
      <c r="I37" s="4"/>
      <c r="J37" s="1"/>
      <c r="K37" s="1"/>
      <c r="L37" s="1"/>
      <c r="M37" s="1"/>
      <c r="N37" s="1"/>
    </row>
    <row r="38" spans="1:14" ht="93.75">
      <c r="A38" s="15" t="s">
        <v>7</v>
      </c>
      <c r="B38" s="48" t="s">
        <v>86</v>
      </c>
      <c r="C38" s="48" t="s">
        <v>89</v>
      </c>
      <c r="D38" s="48" t="s">
        <v>99</v>
      </c>
      <c r="E38" s="48">
        <v>100</v>
      </c>
      <c r="F38" s="7">
        <v>5430.6</v>
      </c>
      <c r="G38" s="8">
        <f t="shared" si="0"/>
        <v>5248</v>
      </c>
      <c r="H38" s="8">
        <f>H39</f>
        <v>10678.6</v>
      </c>
      <c r="I38" s="4"/>
      <c r="J38" s="1"/>
      <c r="K38" s="1"/>
      <c r="L38" s="1"/>
      <c r="M38" s="1"/>
      <c r="N38" s="1"/>
    </row>
    <row r="39" spans="1:14" ht="37.5">
      <c r="A39" s="15" t="s">
        <v>101</v>
      </c>
      <c r="B39" s="48" t="s">
        <v>86</v>
      </c>
      <c r="C39" s="48" t="s">
        <v>89</v>
      </c>
      <c r="D39" s="48" t="s">
        <v>99</v>
      </c>
      <c r="E39" s="48" t="s">
        <v>100</v>
      </c>
      <c r="F39" s="7">
        <v>5430.6</v>
      </c>
      <c r="G39" s="8">
        <f t="shared" si="0"/>
        <v>5248</v>
      </c>
      <c r="H39" s="8">
        <f>H40+H41</f>
        <v>10678.6</v>
      </c>
      <c r="I39" s="4"/>
      <c r="J39" s="1"/>
      <c r="K39" s="1"/>
      <c r="L39" s="1"/>
      <c r="M39" s="1"/>
      <c r="N39" s="1"/>
    </row>
    <row r="40" spans="1:14" ht="37.5">
      <c r="A40" s="15" t="s">
        <v>9</v>
      </c>
      <c r="B40" s="48" t="s">
        <v>86</v>
      </c>
      <c r="C40" s="48" t="s">
        <v>89</v>
      </c>
      <c r="D40" s="48" t="s">
        <v>99</v>
      </c>
      <c r="E40" s="48" t="s">
        <v>102</v>
      </c>
      <c r="F40" s="7">
        <v>5430.6</v>
      </c>
      <c r="G40" s="8">
        <f t="shared" si="0"/>
        <v>4227.8999999999996</v>
      </c>
      <c r="H40" s="8">
        <v>9658.5</v>
      </c>
      <c r="I40" s="4"/>
      <c r="J40" s="1"/>
      <c r="K40" s="1"/>
      <c r="L40" s="1"/>
      <c r="M40" s="1"/>
      <c r="N40" s="1"/>
    </row>
    <row r="41" spans="1:14" ht="37.5">
      <c r="A41" s="15" t="s">
        <v>97</v>
      </c>
      <c r="B41" s="48" t="s">
        <v>86</v>
      </c>
      <c r="C41" s="48" t="s">
        <v>89</v>
      </c>
      <c r="D41" s="48" t="s">
        <v>184</v>
      </c>
      <c r="E41" s="48" t="s">
        <v>183</v>
      </c>
      <c r="F41" s="7"/>
      <c r="G41" s="8">
        <f t="shared" si="0"/>
        <v>1020.1</v>
      </c>
      <c r="H41" s="8">
        <v>1020.1</v>
      </c>
      <c r="I41" s="4"/>
      <c r="J41" s="1"/>
      <c r="K41" s="1"/>
      <c r="L41" s="1"/>
      <c r="M41" s="1"/>
      <c r="N41" s="1"/>
    </row>
    <row r="42" spans="1:14" ht="37.5">
      <c r="A42" s="15" t="s">
        <v>103</v>
      </c>
      <c r="B42" s="48" t="s">
        <v>86</v>
      </c>
      <c r="C42" s="48" t="s">
        <v>89</v>
      </c>
      <c r="D42" s="48" t="s">
        <v>99</v>
      </c>
      <c r="E42" s="48" t="s">
        <v>104</v>
      </c>
      <c r="F42" s="7">
        <v>400.8</v>
      </c>
      <c r="G42" s="8">
        <f t="shared" si="0"/>
        <v>-1.9000000000000341</v>
      </c>
      <c r="H42" s="8">
        <f>H43</f>
        <v>398.9</v>
      </c>
      <c r="I42" s="4"/>
      <c r="J42" s="1"/>
      <c r="K42" s="1"/>
      <c r="L42" s="1"/>
      <c r="M42" s="1"/>
      <c r="N42" s="1"/>
    </row>
    <row r="43" spans="1:14" ht="37.5">
      <c r="A43" s="15" t="s">
        <v>10</v>
      </c>
      <c r="B43" s="48" t="s">
        <v>86</v>
      </c>
      <c r="C43" s="48" t="s">
        <v>89</v>
      </c>
      <c r="D43" s="48" t="s">
        <v>99</v>
      </c>
      <c r="E43" s="48">
        <v>240</v>
      </c>
      <c r="F43" s="7">
        <v>400.8</v>
      </c>
      <c r="G43" s="8">
        <f t="shared" si="0"/>
        <v>-1.9000000000000341</v>
      </c>
      <c r="H43" s="8">
        <f>H44</f>
        <v>398.9</v>
      </c>
      <c r="I43" s="4"/>
      <c r="J43" s="1"/>
      <c r="K43" s="1"/>
      <c r="L43" s="1"/>
      <c r="M43" s="1"/>
      <c r="N43" s="1"/>
    </row>
    <row r="44" spans="1:14" ht="48" customHeight="1">
      <c r="A44" s="15" t="s">
        <v>11</v>
      </c>
      <c r="B44" s="48" t="s">
        <v>86</v>
      </c>
      <c r="C44" s="48" t="s">
        <v>89</v>
      </c>
      <c r="D44" s="48" t="s">
        <v>99</v>
      </c>
      <c r="E44" s="48">
        <v>244</v>
      </c>
      <c r="F44" s="7">
        <v>400.8</v>
      </c>
      <c r="G44" s="8">
        <f t="shared" si="0"/>
        <v>-1.9000000000000341</v>
      </c>
      <c r="H44" s="8">
        <v>398.9</v>
      </c>
      <c r="I44" s="4"/>
      <c r="J44" s="1"/>
      <c r="K44" s="1"/>
      <c r="L44" s="1"/>
      <c r="M44" s="1"/>
      <c r="N44" s="1"/>
    </row>
    <row r="45" spans="1:14" ht="37.5">
      <c r="A45" s="15" t="s">
        <v>12</v>
      </c>
      <c r="B45" s="48" t="s">
        <v>86</v>
      </c>
      <c r="C45" s="48" t="s">
        <v>89</v>
      </c>
      <c r="D45" s="48" t="s">
        <v>99</v>
      </c>
      <c r="E45" s="48" t="s">
        <v>110</v>
      </c>
      <c r="F45" s="7">
        <v>18.8</v>
      </c>
      <c r="G45" s="8">
        <f t="shared" si="0"/>
        <v>0</v>
      </c>
      <c r="H45" s="8">
        <v>18.8</v>
      </c>
      <c r="I45" s="4"/>
      <c r="J45" s="1"/>
      <c r="K45" s="1"/>
      <c r="L45" s="1"/>
      <c r="M45" s="1"/>
      <c r="N45" s="1"/>
    </row>
    <row r="46" spans="1:14" ht="37.5">
      <c r="A46" s="15" t="s">
        <v>111</v>
      </c>
      <c r="B46" s="48" t="s">
        <v>86</v>
      </c>
      <c r="C46" s="48" t="s">
        <v>89</v>
      </c>
      <c r="D46" s="48" t="s">
        <v>99</v>
      </c>
      <c r="E46" s="48" t="s">
        <v>112</v>
      </c>
      <c r="F46" s="7">
        <v>18.8</v>
      </c>
      <c r="G46" s="8">
        <f t="shared" si="0"/>
        <v>0</v>
      </c>
      <c r="H46" s="8">
        <v>18.8</v>
      </c>
      <c r="I46" s="4"/>
      <c r="J46" s="1"/>
      <c r="K46" s="1"/>
      <c r="L46" s="1"/>
      <c r="M46" s="1"/>
      <c r="N46" s="1"/>
    </row>
    <row r="47" spans="1:14" ht="37.5">
      <c r="A47" s="15" t="s">
        <v>18</v>
      </c>
      <c r="B47" s="48" t="s">
        <v>86</v>
      </c>
      <c r="C47" s="48" t="s">
        <v>89</v>
      </c>
      <c r="D47" s="48" t="s">
        <v>107</v>
      </c>
      <c r="E47" s="47"/>
      <c r="F47" s="7">
        <v>71.5</v>
      </c>
      <c r="G47" s="8">
        <f t="shared" si="0"/>
        <v>-18.5</v>
      </c>
      <c r="H47" s="8">
        <f>+H48</f>
        <v>53</v>
      </c>
      <c r="I47" s="4"/>
      <c r="J47" s="1"/>
      <c r="K47" s="1"/>
      <c r="L47" s="1"/>
      <c r="M47" s="1"/>
      <c r="N47" s="1"/>
    </row>
    <row r="48" spans="1:14" ht="75">
      <c r="A48" s="15" t="s">
        <v>31</v>
      </c>
      <c r="B48" s="48" t="s">
        <v>86</v>
      </c>
      <c r="C48" s="48" t="s">
        <v>89</v>
      </c>
      <c r="D48" s="48" t="s">
        <v>109</v>
      </c>
      <c r="E48" s="48"/>
      <c r="F48" s="7">
        <v>71.5</v>
      </c>
      <c r="G48" s="8">
        <f t="shared" si="0"/>
        <v>-18.5</v>
      </c>
      <c r="H48" s="8">
        <v>53</v>
      </c>
      <c r="I48" s="4"/>
      <c r="J48" s="1"/>
      <c r="K48" s="1"/>
      <c r="L48" s="1"/>
      <c r="M48" s="1"/>
      <c r="N48" s="1"/>
    </row>
    <row r="49" spans="1:14" ht="37.5">
      <c r="A49" s="15" t="s">
        <v>11</v>
      </c>
      <c r="B49" s="48" t="s">
        <v>86</v>
      </c>
      <c r="C49" s="48" t="s">
        <v>89</v>
      </c>
      <c r="D49" s="48" t="s">
        <v>109</v>
      </c>
      <c r="E49" s="48">
        <v>244</v>
      </c>
      <c r="F49" s="7">
        <v>71.5</v>
      </c>
      <c r="G49" s="8">
        <f t="shared" si="0"/>
        <v>-18.5</v>
      </c>
      <c r="H49" s="8">
        <v>53</v>
      </c>
      <c r="I49" s="4"/>
      <c r="J49" s="1"/>
      <c r="K49" s="1"/>
      <c r="L49" s="1"/>
      <c r="M49" s="1"/>
      <c r="N49" s="1"/>
    </row>
    <row r="50" spans="1:14" ht="18.75" hidden="1">
      <c r="A50" s="44" t="s">
        <v>32</v>
      </c>
      <c r="B50" s="46" t="s">
        <v>86</v>
      </c>
      <c r="C50" s="46" t="s">
        <v>91</v>
      </c>
      <c r="D50" s="46"/>
      <c r="E50" s="49"/>
      <c r="F50" s="19"/>
      <c r="G50" s="16">
        <f t="shared" si="0"/>
        <v>0</v>
      </c>
      <c r="H50" s="8"/>
      <c r="I50" s="4"/>
      <c r="J50" s="1"/>
      <c r="K50" s="1"/>
      <c r="L50" s="1"/>
      <c r="M50" s="1"/>
      <c r="N50" s="1"/>
    </row>
    <row r="51" spans="1:14" ht="112.5" hidden="1">
      <c r="A51" s="15" t="s">
        <v>33</v>
      </c>
      <c r="B51" s="48" t="s">
        <v>86</v>
      </c>
      <c r="C51" s="48" t="s">
        <v>91</v>
      </c>
      <c r="D51" s="48" t="s">
        <v>34</v>
      </c>
      <c r="E51" s="47"/>
      <c r="F51" s="7"/>
      <c r="G51" s="16">
        <f t="shared" si="0"/>
        <v>0</v>
      </c>
      <c r="H51" s="8"/>
      <c r="I51" s="4"/>
      <c r="J51" s="1"/>
      <c r="K51" s="1"/>
      <c r="L51" s="1"/>
      <c r="M51" s="1"/>
      <c r="N51" s="1"/>
    </row>
    <row r="52" spans="1:14" ht="37.5" hidden="1">
      <c r="A52" s="15" t="s">
        <v>103</v>
      </c>
      <c r="B52" s="48" t="s">
        <v>86</v>
      </c>
      <c r="C52" s="48" t="s">
        <v>91</v>
      </c>
      <c r="D52" s="48" t="s">
        <v>34</v>
      </c>
      <c r="E52" s="48" t="s">
        <v>104</v>
      </c>
      <c r="F52" s="7"/>
      <c r="G52" s="16">
        <f t="shared" si="0"/>
        <v>0</v>
      </c>
      <c r="H52" s="8"/>
      <c r="I52" s="4"/>
      <c r="J52" s="1"/>
      <c r="K52" s="1"/>
      <c r="L52" s="1"/>
      <c r="M52" s="1"/>
      <c r="N52" s="1"/>
    </row>
    <row r="53" spans="1:14" ht="37.5" hidden="1">
      <c r="A53" s="15" t="s">
        <v>10</v>
      </c>
      <c r="B53" s="48" t="s">
        <v>86</v>
      </c>
      <c r="C53" s="48" t="s">
        <v>91</v>
      </c>
      <c r="D53" s="48" t="s">
        <v>34</v>
      </c>
      <c r="E53" s="48">
        <v>240</v>
      </c>
      <c r="F53" s="7"/>
      <c r="G53" s="16">
        <f t="shared" si="0"/>
        <v>0</v>
      </c>
      <c r="H53" s="8"/>
      <c r="I53" s="4"/>
      <c r="J53" s="1"/>
      <c r="K53" s="1"/>
      <c r="L53" s="1"/>
      <c r="M53" s="1"/>
      <c r="N53" s="1"/>
    </row>
    <row r="54" spans="1:14" ht="37.5" hidden="1">
      <c r="A54" s="15" t="s">
        <v>11</v>
      </c>
      <c r="B54" s="48" t="s">
        <v>86</v>
      </c>
      <c r="C54" s="48" t="s">
        <v>91</v>
      </c>
      <c r="D54" s="48" t="s">
        <v>34</v>
      </c>
      <c r="E54" s="48">
        <v>244</v>
      </c>
      <c r="F54" s="7"/>
      <c r="G54" s="16">
        <f t="shared" si="0"/>
        <v>0</v>
      </c>
      <c r="H54" s="8"/>
      <c r="I54" s="4"/>
      <c r="J54" s="1"/>
      <c r="K54" s="1"/>
      <c r="L54" s="1"/>
      <c r="M54" s="1"/>
      <c r="N54" s="1"/>
    </row>
    <row r="55" spans="1:14" s="23" customFormat="1" ht="93.75">
      <c r="A55" s="44" t="s">
        <v>212</v>
      </c>
      <c r="B55" s="46" t="s">
        <v>86</v>
      </c>
      <c r="C55" s="46" t="s">
        <v>90</v>
      </c>
      <c r="D55" s="49"/>
      <c r="E55" s="46"/>
      <c r="F55" s="7" t="e">
        <f>F56+#REF!</f>
        <v>#REF!</v>
      </c>
      <c r="G55" s="16" t="e">
        <f t="shared" ref="G55:G69" si="5">H55-F55</f>
        <v>#REF!</v>
      </c>
      <c r="H55" s="19">
        <f>H56+H67</f>
        <v>2929.6</v>
      </c>
      <c r="I55" s="4"/>
      <c r="J55" s="1"/>
      <c r="K55" s="1"/>
      <c r="L55" s="1"/>
      <c r="M55" s="1"/>
      <c r="N55" s="1"/>
    </row>
    <row r="56" spans="1:14" s="23" customFormat="1" ht="56.25">
      <c r="A56" s="15" t="s">
        <v>95</v>
      </c>
      <c r="B56" s="48" t="s">
        <v>86</v>
      </c>
      <c r="C56" s="48" t="s">
        <v>90</v>
      </c>
      <c r="D56" s="48" t="s">
        <v>27</v>
      </c>
      <c r="E56" s="47"/>
      <c r="F56" s="7">
        <f>F57</f>
        <v>2777.3</v>
      </c>
      <c r="G56" s="8">
        <f t="shared" si="5"/>
        <v>112.29999999999973</v>
      </c>
      <c r="H56" s="7">
        <f t="shared" ref="H56" si="6">H57</f>
        <v>2889.6</v>
      </c>
      <c r="I56" s="4"/>
      <c r="J56" s="1"/>
      <c r="K56" s="1"/>
      <c r="L56" s="1"/>
      <c r="M56" s="1"/>
      <c r="N56" s="1"/>
    </row>
    <row r="57" spans="1:14" s="23" customFormat="1" ht="18.75">
      <c r="A57" s="15" t="s">
        <v>30</v>
      </c>
      <c r="B57" s="48" t="s">
        <v>86</v>
      </c>
      <c r="C57" s="48" t="s">
        <v>90</v>
      </c>
      <c r="D57" s="48" t="s">
        <v>99</v>
      </c>
      <c r="E57" s="47"/>
      <c r="F57" s="7">
        <f>F58+F63+F65</f>
        <v>2777.3</v>
      </c>
      <c r="G57" s="8">
        <f t="shared" si="5"/>
        <v>112.29999999999973</v>
      </c>
      <c r="H57" s="7">
        <f t="shared" ref="H57" si="7">H58+H63+H65</f>
        <v>2889.6</v>
      </c>
      <c r="I57" s="4"/>
      <c r="J57" s="1"/>
      <c r="K57" s="1"/>
      <c r="L57" s="1"/>
      <c r="M57" s="1"/>
      <c r="N57" s="1"/>
    </row>
    <row r="58" spans="1:14" s="23" customFormat="1" ht="93.75">
      <c r="A58" s="15" t="s">
        <v>7</v>
      </c>
      <c r="B58" s="48" t="s">
        <v>86</v>
      </c>
      <c r="C58" s="48" t="s">
        <v>90</v>
      </c>
      <c r="D58" s="48" t="s">
        <v>99</v>
      </c>
      <c r="E58" s="48">
        <v>100</v>
      </c>
      <c r="F58" s="7">
        <v>2713.3</v>
      </c>
      <c r="G58" s="8">
        <f t="shared" si="5"/>
        <v>102.29999999999973</v>
      </c>
      <c r="H58" s="8">
        <f>H59</f>
        <v>2815.6</v>
      </c>
      <c r="I58" s="4"/>
      <c r="J58" s="1"/>
      <c r="K58" s="1"/>
      <c r="L58" s="1"/>
      <c r="M58" s="1"/>
      <c r="N58" s="1"/>
    </row>
    <row r="59" spans="1:14" s="23" customFormat="1" ht="37.5">
      <c r="A59" s="15" t="s">
        <v>101</v>
      </c>
      <c r="B59" s="48" t="s">
        <v>86</v>
      </c>
      <c r="C59" s="48" t="s">
        <v>90</v>
      </c>
      <c r="D59" s="48" t="s">
        <v>99</v>
      </c>
      <c r="E59" s="48" t="s">
        <v>100</v>
      </c>
      <c r="F59" s="7">
        <v>2713.3</v>
      </c>
      <c r="G59" s="8">
        <f t="shared" si="5"/>
        <v>102.29999999999973</v>
      </c>
      <c r="H59" s="8">
        <f>H60+H61</f>
        <v>2815.6</v>
      </c>
      <c r="I59" s="4"/>
      <c r="J59" s="1"/>
      <c r="K59" s="1"/>
      <c r="L59" s="1"/>
      <c r="M59" s="1"/>
      <c r="N59" s="1"/>
    </row>
    <row r="60" spans="1:14" s="23" customFormat="1" ht="37.5">
      <c r="A60" s="15" t="s">
        <v>9</v>
      </c>
      <c r="B60" s="48" t="s">
        <v>86</v>
      </c>
      <c r="C60" s="48" t="s">
        <v>90</v>
      </c>
      <c r="D60" s="48" t="s">
        <v>99</v>
      </c>
      <c r="E60" s="48" t="s">
        <v>102</v>
      </c>
      <c r="F60" s="7">
        <v>2713.3</v>
      </c>
      <c r="G60" s="8">
        <f t="shared" si="5"/>
        <v>-152.80000000000018</v>
      </c>
      <c r="H60" s="8">
        <v>2560.5</v>
      </c>
      <c r="I60" s="4"/>
      <c r="J60" s="1"/>
      <c r="K60" s="1"/>
      <c r="L60" s="1"/>
      <c r="M60" s="1"/>
      <c r="N60" s="1"/>
    </row>
    <row r="61" spans="1:14" s="23" customFormat="1" ht="37.5">
      <c r="A61" s="15" t="s">
        <v>97</v>
      </c>
      <c r="B61" s="48" t="s">
        <v>86</v>
      </c>
      <c r="C61" s="48" t="s">
        <v>90</v>
      </c>
      <c r="D61" s="48" t="s">
        <v>99</v>
      </c>
      <c r="E61" s="48" t="s">
        <v>183</v>
      </c>
      <c r="F61" s="7"/>
      <c r="G61" s="8">
        <f t="shared" si="5"/>
        <v>255.1</v>
      </c>
      <c r="H61" s="8">
        <v>255.1</v>
      </c>
      <c r="I61" s="4"/>
      <c r="J61" s="1"/>
      <c r="K61" s="1"/>
      <c r="L61" s="1"/>
      <c r="M61" s="1"/>
      <c r="N61" s="1"/>
    </row>
    <row r="62" spans="1:14" s="23" customFormat="1" ht="37.5">
      <c r="A62" s="15" t="s">
        <v>103</v>
      </c>
      <c r="B62" s="48" t="s">
        <v>86</v>
      </c>
      <c r="C62" s="48" t="s">
        <v>90</v>
      </c>
      <c r="D62" s="48" t="s">
        <v>99</v>
      </c>
      <c r="E62" s="48" t="s">
        <v>104</v>
      </c>
      <c r="F62" s="7">
        <v>54</v>
      </c>
      <c r="G62" s="8">
        <f t="shared" si="5"/>
        <v>15</v>
      </c>
      <c r="H62" s="8">
        <f>H63</f>
        <v>69</v>
      </c>
      <c r="I62" s="4"/>
      <c r="J62" s="1"/>
      <c r="K62" s="1"/>
      <c r="L62" s="1"/>
      <c r="M62" s="1"/>
      <c r="N62" s="1"/>
    </row>
    <row r="63" spans="1:14" s="23" customFormat="1" ht="37.5">
      <c r="A63" s="15" t="s">
        <v>10</v>
      </c>
      <c r="B63" s="48" t="s">
        <v>86</v>
      </c>
      <c r="C63" s="48" t="s">
        <v>90</v>
      </c>
      <c r="D63" s="48" t="s">
        <v>99</v>
      </c>
      <c r="E63" s="48">
        <v>240</v>
      </c>
      <c r="F63" s="7">
        <v>54</v>
      </c>
      <c r="G63" s="8">
        <f t="shared" si="5"/>
        <v>15</v>
      </c>
      <c r="H63" s="8">
        <f>H64</f>
        <v>69</v>
      </c>
      <c r="I63" s="4"/>
      <c r="J63" s="1"/>
      <c r="K63" s="1"/>
      <c r="L63" s="1"/>
      <c r="M63" s="1"/>
      <c r="N63" s="1"/>
    </row>
    <row r="64" spans="1:14" s="23" customFormat="1" ht="37.5">
      <c r="A64" s="15" t="s">
        <v>11</v>
      </c>
      <c r="B64" s="48" t="s">
        <v>86</v>
      </c>
      <c r="C64" s="48" t="s">
        <v>90</v>
      </c>
      <c r="D64" s="48" t="s">
        <v>99</v>
      </c>
      <c r="E64" s="48">
        <v>244</v>
      </c>
      <c r="F64" s="7">
        <v>54</v>
      </c>
      <c r="G64" s="8">
        <f t="shared" si="5"/>
        <v>15</v>
      </c>
      <c r="H64" s="8">
        <v>69</v>
      </c>
      <c r="I64" s="4"/>
      <c r="J64" s="1"/>
      <c r="K64" s="1"/>
      <c r="L64" s="1"/>
      <c r="M64" s="1"/>
      <c r="N64" s="1"/>
    </row>
    <row r="65" spans="1:14" s="23" customFormat="1" ht="37.5">
      <c r="A65" s="15" t="s">
        <v>12</v>
      </c>
      <c r="B65" s="48" t="s">
        <v>86</v>
      </c>
      <c r="C65" s="48" t="s">
        <v>90</v>
      </c>
      <c r="D65" s="48" t="s">
        <v>99</v>
      </c>
      <c r="E65" s="48" t="s">
        <v>110</v>
      </c>
      <c r="F65" s="7">
        <v>10</v>
      </c>
      <c r="G65" s="8">
        <f t="shared" si="5"/>
        <v>-5</v>
      </c>
      <c r="H65" s="8">
        <v>5</v>
      </c>
      <c r="I65" s="4"/>
      <c r="J65" s="1"/>
      <c r="K65" s="1"/>
      <c r="L65" s="1"/>
      <c r="M65" s="1"/>
      <c r="N65" s="1"/>
    </row>
    <row r="66" spans="1:14" s="23" customFormat="1" ht="37.5">
      <c r="A66" s="15" t="s">
        <v>111</v>
      </c>
      <c r="B66" s="48" t="s">
        <v>86</v>
      </c>
      <c r="C66" s="48" t="s">
        <v>90</v>
      </c>
      <c r="D66" s="48" t="s">
        <v>99</v>
      </c>
      <c r="E66" s="48" t="s">
        <v>112</v>
      </c>
      <c r="F66" s="7">
        <v>10</v>
      </c>
      <c r="G66" s="8">
        <f t="shared" si="5"/>
        <v>-5</v>
      </c>
      <c r="H66" s="8">
        <v>5</v>
      </c>
      <c r="I66" s="4"/>
      <c r="J66" s="1"/>
      <c r="K66" s="1"/>
      <c r="L66" s="1"/>
      <c r="M66" s="1"/>
      <c r="N66" s="1"/>
    </row>
    <row r="67" spans="1:14" s="23" customFormat="1" ht="37.5">
      <c r="A67" s="15" t="s">
        <v>18</v>
      </c>
      <c r="B67" s="48" t="s">
        <v>86</v>
      </c>
      <c r="C67" s="48" t="s">
        <v>90</v>
      </c>
      <c r="D67" s="48" t="s">
        <v>107</v>
      </c>
      <c r="E67" s="47"/>
      <c r="F67" s="7"/>
      <c r="G67" s="8">
        <f t="shared" si="5"/>
        <v>40</v>
      </c>
      <c r="H67" s="8">
        <f>H68</f>
        <v>40</v>
      </c>
      <c r="I67" s="4"/>
      <c r="J67" s="1"/>
      <c r="K67" s="1"/>
      <c r="L67" s="1"/>
      <c r="M67" s="1"/>
      <c r="N67" s="1"/>
    </row>
    <row r="68" spans="1:14" s="23" customFormat="1" ht="93.75">
      <c r="A68" s="15" t="s">
        <v>316</v>
      </c>
      <c r="B68" s="48" t="s">
        <v>86</v>
      </c>
      <c r="C68" s="48" t="s">
        <v>90</v>
      </c>
      <c r="D68" s="48" t="s">
        <v>108</v>
      </c>
      <c r="E68" s="47"/>
      <c r="F68" s="7"/>
      <c r="G68" s="8">
        <f t="shared" si="5"/>
        <v>40</v>
      </c>
      <c r="H68" s="8">
        <f>H69</f>
        <v>40</v>
      </c>
      <c r="I68" s="4"/>
      <c r="J68" s="1"/>
      <c r="K68" s="1"/>
      <c r="L68" s="1"/>
      <c r="M68" s="1"/>
      <c r="N68" s="1"/>
    </row>
    <row r="69" spans="1:14" s="23" customFormat="1" ht="37.5">
      <c r="A69" s="15" t="s">
        <v>11</v>
      </c>
      <c r="B69" s="48" t="s">
        <v>86</v>
      </c>
      <c r="C69" s="48" t="s">
        <v>90</v>
      </c>
      <c r="D69" s="48" t="s">
        <v>108</v>
      </c>
      <c r="E69" s="48" t="s">
        <v>178</v>
      </c>
      <c r="F69" s="7"/>
      <c r="G69" s="8">
        <f t="shared" si="5"/>
        <v>40</v>
      </c>
      <c r="H69" s="8">
        <v>40</v>
      </c>
      <c r="I69" s="4"/>
      <c r="J69" s="1"/>
      <c r="K69" s="1"/>
      <c r="L69" s="1"/>
      <c r="M69" s="1"/>
      <c r="N69" s="1"/>
    </row>
    <row r="70" spans="1:14" ht="37.5">
      <c r="A70" s="44" t="s">
        <v>185</v>
      </c>
      <c r="B70" s="46" t="s">
        <v>86</v>
      </c>
      <c r="C70" s="46" t="s">
        <v>93</v>
      </c>
      <c r="D70" s="46"/>
      <c r="E70" s="46"/>
      <c r="F70" s="19"/>
      <c r="G70" s="16">
        <f t="shared" si="0"/>
        <v>100</v>
      </c>
      <c r="H70" s="16">
        <f>H71</f>
        <v>100</v>
      </c>
      <c r="I70" s="4"/>
      <c r="J70" s="1"/>
      <c r="K70" s="1"/>
      <c r="L70" s="1"/>
      <c r="M70" s="1"/>
      <c r="N70" s="1"/>
    </row>
    <row r="71" spans="1:14" ht="56.25">
      <c r="A71" s="15" t="s">
        <v>186</v>
      </c>
      <c r="B71" s="48" t="s">
        <v>86</v>
      </c>
      <c r="C71" s="48" t="s">
        <v>93</v>
      </c>
      <c r="D71" s="48" t="s">
        <v>187</v>
      </c>
      <c r="E71" s="48"/>
      <c r="F71" s="7"/>
      <c r="G71" s="8">
        <f t="shared" si="0"/>
        <v>100</v>
      </c>
      <c r="H71" s="8">
        <v>100</v>
      </c>
      <c r="I71" s="4"/>
      <c r="J71" s="1"/>
      <c r="K71" s="1"/>
      <c r="L71" s="1"/>
      <c r="M71" s="1"/>
      <c r="N71" s="1"/>
    </row>
    <row r="72" spans="1:14" ht="37.5">
      <c r="A72" s="15" t="s">
        <v>10</v>
      </c>
      <c r="B72" s="48" t="s">
        <v>86</v>
      </c>
      <c r="C72" s="48" t="s">
        <v>93</v>
      </c>
      <c r="D72" s="48" t="s">
        <v>187</v>
      </c>
      <c r="E72" s="48">
        <v>240</v>
      </c>
      <c r="F72" s="7"/>
      <c r="G72" s="8">
        <f t="shared" si="0"/>
        <v>100</v>
      </c>
      <c r="H72" s="8">
        <v>100</v>
      </c>
      <c r="I72" s="4"/>
      <c r="J72" s="1"/>
      <c r="K72" s="1"/>
      <c r="L72" s="1"/>
      <c r="M72" s="1"/>
      <c r="N72" s="1"/>
    </row>
    <row r="73" spans="1:14" ht="37.5">
      <c r="A73" s="15" t="s">
        <v>11</v>
      </c>
      <c r="B73" s="48" t="s">
        <v>86</v>
      </c>
      <c r="C73" s="48" t="s">
        <v>93</v>
      </c>
      <c r="D73" s="48" t="s">
        <v>187</v>
      </c>
      <c r="E73" s="48">
        <v>244</v>
      </c>
      <c r="F73" s="7"/>
      <c r="G73" s="8">
        <f t="shared" si="0"/>
        <v>100</v>
      </c>
      <c r="H73" s="8">
        <v>100</v>
      </c>
      <c r="I73" s="4"/>
      <c r="J73" s="1"/>
      <c r="K73" s="1"/>
      <c r="L73" s="1"/>
      <c r="M73" s="1"/>
      <c r="N73" s="1"/>
    </row>
    <row r="74" spans="1:14" ht="18.75">
      <c r="A74" s="44" t="s">
        <v>35</v>
      </c>
      <c r="B74" s="46" t="s">
        <v>86</v>
      </c>
      <c r="C74" s="46">
        <v>11</v>
      </c>
      <c r="D74" s="46"/>
      <c r="E74" s="49"/>
      <c r="F74" s="17">
        <v>80</v>
      </c>
      <c r="G74" s="16">
        <f t="shared" si="0"/>
        <v>0</v>
      </c>
      <c r="H74" s="17">
        <v>80</v>
      </c>
      <c r="I74" s="4"/>
      <c r="J74" s="1"/>
      <c r="K74" s="1"/>
      <c r="L74" s="1"/>
      <c r="M74" s="1"/>
      <c r="N74" s="1"/>
    </row>
    <row r="75" spans="1:14" ht="18.75">
      <c r="A75" s="15" t="s">
        <v>35</v>
      </c>
      <c r="B75" s="48" t="s">
        <v>86</v>
      </c>
      <c r="C75" s="48">
        <v>11</v>
      </c>
      <c r="D75" s="48" t="s">
        <v>36</v>
      </c>
      <c r="E75" s="47"/>
      <c r="F75" s="18">
        <v>80</v>
      </c>
      <c r="G75" s="8">
        <f t="shared" si="0"/>
        <v>0</v>
      </c>
      <c r="H75" s="18">
        <v>80</v>
      </c>
      <c r="I75" s="4"/>
      <c r="J75" s="1"/>
      <c r="K75" s="1"/>
      <c r="L75" s="1"/>
      <c r="M75" s="1"/>
      <c r="N75" s="1"/>
    </row>
    <row r="76" spans="1:14" ht="37.5">
      <c r="A76" s="15" t="s">
        <v>113</v>
      </c>
      <c r="B76" s="48" t="s">
        <v>86</v>
      </c>
      <c r="C76" s="48" t="s">
        <v>114</v>
      </c>
      <c r="D76" s="48" t="s">
        <v>115</v>
      </c>
      <c r="E76" s="47"/>
      <c r="F76" s="18">
        <v>80</v>
      </c>
      <c r="G76" s="8">
        <f t="shared" si="0"/>
        <v>0</v>
      </c>
      <c r="H76" s="18">
        <v>80</v>
      </c>
      <c r="I76" s="4"/>
      <c r="J76" s="1"/>
      <c r="K76" s="1"/>
      <c r="L76" s="1"/>
      <c r="M76" s="1"/>
      <c r="N76" s="1"/>
    </row>
    <row r="77" spans="1:14" ht="45.75" customHeight="1">
      <c r="A77" s="15" t="s">
        <v>116</v>
      </c>
      <c r="B77" s="48" t="s">
        <v>86</v>
      </c>
      <c r="C77" s="48">
        <v>11</v>
      </c>
      <c r="D77" s="48" t="s">
        <v>37</v>
      </c>
      <c r="E77" s="48"/>
      <c r="F77" s="7">
        <v>80</v>
      </c>
      <c r="G77" s="8">
        <f t="shared" si="0"/>
        <v>0</v>
      </c>
      <c r="H77" s="7">
        <v>80</v>
      </c>
      <c r="I77" s="4"/>
      <c r="J77" s="1"/>
      <c r="K77" s="1"/>
      <c r="L77" s="1"/>
      <c r="M77" s="1"/>
      <c r="N77" s="1"/>
    </row>
    <row r="78" spans="1:14" ht="18.75">
      <c r="A78" s="15" t="s">
        <v>38</v>
      </c>
      <c r="B78" s="48" t="s">
        <v>86</v>
      </c>
      <c r="C78" s="48">
        <v>11</v>
      </c>
      <c r="D78" s="48" t="s">
        <v>37</v>
      </c>
      <c r="E78" s="48" t="s">
        <v>117</v>
      </c>
      <c r="F78" s="7">
        <v>80</v>
      </c>
      <c r="G78" s="8">
        <f t="shared" si="0"/>
        <v>0</v>
      </c>
      <c r="H78" s="7">
        <v>80</v>
      </c>
      <c r="I78" s="4"/>
      <c r="J78" s="1"/>
      <c r="K78" s="1"/>
      <c r="L78" s="1"/>
      <c r="M78" s="1"/>
      <c r="N78" s="1"/>
    </row>
    <row r="79" spans="1:14" ht="45" customHeight="1">
      <c r="A79" s="44" t="s">
        <v>5</v>
      </c>
      <c r="B79" s="46" t="s">
        <v>86</v>
      </c>
      <c r="C79" s="46">
        <v>13</v>
      </c>
      <c r="D79" s="46"/>
      <c r="E79" s="49"/>
      <c r="F79" s="17" t="e">
        <f>F80+F87+#REF!+F106+F136</f>
        <v>#REF!</v>
      </c>
      <c r="G79" s="16" t="e">
        <f t="shared" si="0"/>
        <v>#REF!</v>
      </c>
      <c r="H79" s="17">
        <f>H81+H87+H95+H106+H113+H124+H128+H136</f>
        <v>24053.1</v>
      </c>
      <c r="I79" s="4"/>
      <c r="J79" s="1"/>
      <c r="K79" s="1"/>
      <c r="L79" s="1"/>
      <c r="M79" s="1"/>
      <c r="N79" s="1"/>
    </row>
    <row r="80" spans="1:14" ht="37.5">
      <c r="A80" s="15" t="s">
        <v>39</v>
      </c>
      <c r="B80" s="48" t="s">
        <v>86</v>
      </c>
      <c r="C80" s="48">
        <v>13</v>
      </c>
      <c r="D80" s="48" t="s">
        <v>40</v>
      </c>
      <c r="E80" s="47"/>
      <c r="F80" s="18">
        <v>805.4</v>
      </c>
      <c r="G80" s="8">
        <f t="shared" si="0"/>
        <v>-5.1999999999999318</v>
      </c>
      <c r="H80" s="8">
        <f>H81</f>
        <v>800.2</v>
      </c>
      <c r="I80" s="4"/>
      <c r="J80" s="1"/>
      <c r="K80" s="1"/>
      <c r="L80" s="1"/>
      <c r="M80" s="1"/>
      <c r="N80" s="1"/>
    </row>
    <row r="81" spans="1:14" ht="37.5">
      <c r="A81" s="15" t="s">
        <v>41</v>
      </c>
      <c r="B81" s="48" t="s">
        <v>86</v>
      </c>
      <c r="C81" s="48">
        <v>13</v>
      </c>
      <c r="D81" s="48" t="s">
        <v>42</v>
      </c>
      <c r="E81" s="47"/>
      <c r="F81" s="7">
        <v>805.4</v>
      </c>
      <c r="G81" s="8">
        <f t="shared" si="0"/>
        <v>-5.1999999999999318</v>
      </c>
      <c r="H81" s="8">
        <f>H82+H85</f>
        <v>800.2</v>
      </c>
      <c r="I81" s="4"/>
      <c r="J81" s="1"/>
      <c r="K81" s="1"/>
      <c r="L81" s="1"/>
      <c r="M81" s="1"/>
      <c r="N81" s="1"/>
    </row>
    <row r="82" spans="1:14" ht="93.75">
      <c r="A82" s="15" t="s">
        <v>7</v>
      </c>
      <c r="B82" s="48" t="s">
        <v>86</v>
      </c>
      <c r="C82" s="48">
        <v>13</v>
      </c>
      <c r="D82" s="48" t="s">
        <v>42</v>
      </c>
      <c r="E82" s="48" t="s">
        <v>105</v>
      </c>
      <c r="F82" s="7"/>
      <c r="G82" s="8">
        <f t="shared" si="0"/>
        <v>529.5</v>
      </c>
      <c r="H82" s="7">
        <f>H83</f>
        <v>529.5</v>
      </c>
      <c r="I82" s="4"/>
      <c r="J82" s="1"/>
      <c r="K82" s="1"/>
      <c r="L82" s="1"/>
      <c r="M82" s="1"/>
      <c r="N82" s="1"/>
    </row>
    <row r="83" spans="1:14" ht="37.5">
      <c r="A83" s="15" t="s">
        <v>101</v>
      </c>
      <c r="B83" s="48" t="s">
        <v>86</v>
      </c>
      <c r="C83" s="48">
        <v>13</v>
      </c>
      <c r="D83" s="48" t="s">
        <v>42</v>
      </c>
      <c r="E83" s="48" t="s">
        <v>100</v>
      </c>
      <c r="F83" s="7"/>
      <c r="G83" s="8">
        <f t="shared" si="0"/>
        <v>529.5</v>
      </c>
      <c r="H83" s="7">
        <f>H84</f>
        <v>529.5</v>
      </c>
      <c r="I83" s="4"/>
      <c r="J83" s="1"/>
      <c r="K83" s="1"/>
      <c r="L83" s="1"/>
      <c r="M83" s="1"/>
      <c r="N83" s="1"/>
    </row>
    <row r="84" spans="1:14" ht="37.5">
      <c r="A84" s="15" t="s">
        <v>9</v>
      </c>
      <c r="B84" s="48" t="s">
        <v>86</v>
      </c>
      <c r="C84" s="48">
        <v>13</v>
      </c>
      <c r="D84" s="48" t="s">
        <v>42</v>
      </c>
      <c r="E84" s="48" t="s">
        <v>102</v>
      </c>
      <c r="F84" s="7"/>
      <c r="G84" s="8">
        <f t="shared" si="0"/>
        <v>529.5</v>
      </c>
      <c r="H84" s="7">
        <v>529.5</v>
      </c>
      <c r="I84" s="4"/>
      <c r="J84" s="1"/>
      <c r="K84" s="1"/>
      <c r="L84" s="1"/>
      <c r="M84" s="1"/>
      <c r="N84" s="1"/>
    </row>
    <row r="85" spans="1:14" ht="37.5">
      <c r="A85" s="15" t="s">
        <v>10</v>
      </c>
      <c r="B85" s="48" t="s">
        <v>86</v>
      </c>
      <c r="C85" s="48">
        <v>13</v>
      </c>
      <c r="D85" s="48" t="s">
        <v>42</v>
      </c>
      <c r="E85" s="48">
        <v>240</v>
      </c>
      <c r="F85" s="7"/>
      <c r="G85" s="8">
        <f t="shared" si="0"/>
        <v>270.7</v>
      </c>
      <c r="H85" s="7">
        <f>H86</f>
        <v>270.7</v>
      </c>
      <c r="I85" s="4"/>
      <c r="J85" s="1"/>
      <c r="K85" s="1"/>
      <c r="L85" s="1"/>
      <c r="M85" s="1"/>
      <c r="N85" s="1"/>
    </row>
    <row r="86" spans="1:14" ht="41.25" customHeight="1">
      <c r="A86" s="15" t="s">
        <v>11</v>
      </c>
      <c r="B86" s="48" t="s">
        <v>86</v>
      </c>
      <c r="C86" s="48">
        <v>13</v>
      </c>
      <c r="D86" s="48" t="s">
        <v>42</v>
      </c>
      <c r="E86" s="48">
        <v>244</v>
      </c>
      <c r="F86" s="7"/>
      <c r="G86" s="8">
        <f t="shared" si="0"/>
        <v>270.7</v>
      </c>
      <c r="H86" s="7">
        <v>270.7</v>
      </c>
      <c r="I86" s="4"/>
      <c r="J86" s="1"/>
      <c r="K86" s="1"/>
      <c r="L86" s="1"/>
      <c r="M86" s="1"/>
      <c r="N86" s="1"/>
    </row>
    <row r="87" spans="1:14" ht="75">
      <c r="A87" s="15" t="s">
        <v>43</v>
      </c>
      <c r="B87" s="48" t="s">
        <v>86</v>
      </c>
      <c r="C87" s="48">
        <v>13</v>
      </c>
      <c r="D87" s="48" t="s">
        <v>44</v>
      </c>
      <c r="E87" s="47"/>
      <c r="F87" s="18">
        <v>29.9</v>
      </c>
      <c r="G87" s="8">
        <f t="shared" si="0"/>
        <v>143.9</v>
      </c>
      <c r="H87" s="18">
        <f>H88+H91</f>
        <v>173.8</v>
      </c>
      <c r="I87" s="4"/>
      <c r="J87" s="1"/>
      <c r="K87" s="1"/>
      <c r="L87" s="1"/>
      <c r="M87" s="1"/>
      <c r="N87" s="1"/>
    </row>
    <row r="88" spans="1:14" ht="37.5">
      <c r="A88" s="15" t="s">
        <v>45</v>
      </c>
      <c r="B88" s="48" t="s">
        <v>86</v>
      </c>
      <c r="C88" s="48">
        <v>13</v>
      </c>
      <c r="D88" s="48" t="s">
        <v>118</v>
      </c>
      <c r="E88" s="47"/>
      <c r="F88" s="7">
        <v>29.9</v>
      </c>
      <c r="G88" s="8">
        <f t="shared" si="0"/>
        <v>9.3000000000000043</v>
      </c>
      <c r="H88" s="7">
        <v>39.200000000000003</v>
      </c>
      <c r="I88" s="4"/>
      <c r="J88" s="1"/>
      <c r="K88" s="1"/>
      <c r="L88" s="1"/>
      <c r="M88" s="1"/>
      <c r="N88" s="1"/>
    </row>
    <row r="89" spans="1:14" ht="37.5">
      <c r="A89" s="15" t="s">
        <v>10</v>
      </c>
      <c r="B89" s="48" t="s">
        <v>86</v>
      </c>
      <c r="C89" s="48">
        <v>13</v>
      </c>
      <c r="D89" s="48" t="s">
        <v>118</v>
      </c>
      <c r="E89" s="48">
        <v>240</v>
      </c>
      <c r="F89" s="7">
        <v>29.9</v>
      </c>
      <c r="G89" s="8">
        <f t="shared" si="0"/>
        <v>9.3000000000000043</v>
      </c>
      <c r="H89" s="7">
        <v>39.200000000000003</v>
      </c>
      <c r="I89" s="4"/>
      <c r="J89" s="1"/>
      <c r="K89" s="1"/>
      <c r="L89" s="1"/>
      <c r="M89" s="1"/>
      <c r="N89" s="1"/>
    </row>
    <row r="90" spans="1:14" ht="45" customHeight="1">
      <c r="A90" s="15" t="s">
        <v>11</v>
      </c>
      <c r="B90" s="48" t="s">
        <v>86</v>
      </c>
      <c r="C90" s="48">
        <v>13</v>
      </c>
      <c r="D90" s="48" t="s">
        <v>118</v>
      </c>
      <c r="E90" s="48">
        <v>244</v>
      </c>
      <c r="F90" s="7">
        <v>29.9</v>
      </c>
      <c r="G90" s="8">
        <f t="shared" si="0"/>
        <v>9.3000000000000043</v>
      </c>
      <c r="H90" s="7">
        <v>39.200000000000003</v>
      </c>
      <c r="I90" s="4"/>
      <c r="J90" s="1"/>
      <c r="K90" s="1"/>
      <c r="L90" s="1"/>
      <c r="M90" s="1"/>
      <c r="N90" s="1"/>
    </row>
    <row r="91" spans="1:14" s="20" customFormat="1" ht="168.75">
      <c r="A91" s="15" t="s">
        <v>216</v>
      </c>
      <c r="B91" s="48" t="s">
        <v>86</v>
      </c>
      <c r="C91" s="48" t="s">
        <v>120</v>
      </c>
      <c r="D91" s="48" t="s">
        <v>217</v>
      </c>
      <c r="E91" s="48"/>
      <c r="F91" s="7"/>
      <c r="G91" s="8">
        <f t="shared" si="0"/>
        <v>134.6</v>
      </c>
      <c r="H91" s="7">
        <f>H92</f>
        <v>134.6</v>
      </c>
      <c r="I91" s="4"/>
      <c r="J91" s="1"/>
      <c r="K91" s="1"/>
      <c r="L91" s="1"/>
      <c r="M91" s="1"/>
      <c r="N91" s="1"/>
    </row>
    <row r="92" spans="1:14" s="20" customFormat="1" ht="93.75">
      <c r="A92" s="15" t="s">
        <v>7</v>
      </c>
      <c r="B92" s="48" t="s">
        <v>86</v>
      </c>
      <c r="C92" s="48" t="s">
        <v>120</v>
      </c>
      <c r="D92" s="48" t="s">
        <v>217</v>
      </c>
      <c r="E92" s="48" t="s">
        <v>105</v>
      </c>
      <c r="F92" s="7"/>
      <c r="G92" s="8">
        <f t="shared" si="0"/>
        <v>134.6</v>
      </c>
      <c r="H92" s="7">
        <f>H93</f>
        <v>134.6</v>
      </c>
      <c r="I92" s="4"/>
      <c r="J92" s="1"/>
      <c r="K92" s="1"/>
      <c r="L92" s="1"/>
      <c r="M92" s="1"/>
      <c r="N92" s="1"/>
    </row>
    <row r="93" spans="1:14" s="20" customFormat="1" ht="37.5">
      <c r="A93" s="15" t="s">
        <v>101</v>
      </c>
      <c r="B93" s="48" t="s">
        <v>86</v>
      </c>
      <c r="C93" s="48" t="s">
        <v>120</v>
      </c>
      <c r="D93" s="48" t="s">
        <v>217</v>
      </c>
      <c r="E93" s="48" t="s">
        <v>100</v>
      </c>
      <c r="F93" s="7"/>
      <c r="G93" s="8">
        <f t="shared" si="0"/>
        <v>134.6</v>
      </c>
      <c r="H93" s="7">
        <f>H94</f>
        <v>134.6</v>
      </c>
      <c r="I93" s="4"/>
      <c r="J93" s="1"/>
      <c r="K93" s="1"/>
      <c r="L93" s="1"/>
      <c r="M93" s="1"/>
      <c r="N93" s="1"/>
    </row>
    <row r="94" spans="1:14" s="20" customFormat="1" ht="37.5">
      <c r="A94" s="15" t="s">
        <v>9</v>
      </c>
      <c r="B94" s="48" t="s">
        <v>86</v>
      </c>
      <c r="C94" s="48" t="s">
        <v>120</v>
      </c>
      <c r="D94" s="48" t="s">
        <v>217</v>
      </c>
      <c r="E94" s="48" t="s">
        <v>102</v>
      </c>
      <c r="F94" s="7"/>
      <c r="G94" s="8">
        <f t="shared" si="0"/>
        <v>134.6</v>
      </c>
      <c r="H94" s="7">
        <v>134.6</v>
      </c>
      <c r="I94" s="4"/>
      <c r="J94" s="1"/>
      <c r="K94" s="1"/>
      <c r="L94" s="1"/>
      <c r="M94" s="1"/>
      <c r="N94" s="1"/>
    </row>
    <row r="95" spans="1:14" s="23" customFormat="1" ht="37.5">
      <c r="A95" s="15" t="s">
        <v>6</v>
      </c>
      <c r="B95" s="48" t="s">
        <v>86</v>
      </c>
      <c r="C95" s="48">
        <v>13</v>
      </c>
      <c r="D95" s="48" t="s">
        <v>126</v>
      </c>
      <c r="E95" s="47"/>
      <c r="F95" s="7">
        <f>F96+F100+F103</f>
        <v>4907.8999999999996</v>
      </c>
      <c r="G95" s="8">
        <f t="shared" ref="G95:G105" si="8">H95-F95</f>
        <v>1217.3000000000011</v>
      </c>
      <c r="H95" s="7">
        <f t="shared" ref="H95" si="9">H96+H100+H103</f>
        <v>6125.2000000000007</v>
      </c>
      <c r="I95" s="4"/>
      <c r="J95" s="1"/>
      <c r="K95" s="1"/>
      <c r="L95" s="1"/>
      <c r="M95" s="1"/>
      <c r="N95" s="1"/>
    </row>
    <row r="96" spans="1:14" s="23" customFormat="1" ht="93.75">
      <c r="A96" s="15" t="s">
        <v>7</v>
      </c>
      <c r="B96" s="48" t="s">
        <v>86</v>
      </c>
      <c r="C96" s="48">
        <v>13</v>
      </c>
      <c r="D96" s="48" t="s">
        <v>126</v>
      </c>
      <c r="E96" s="48">
        <v>100</v>
      </c>
      <c r="F96" s="7">
        <f>F97</f>
        <v>2324.6</v>
      </c>
      <c r="G96" s="8">
        <f t="shared" si="8"/>
        <v>455.80000000000018</v>
      </c>
      <c r="H96" s="7">
        <f t="shared" ref="H96" si="10">H97</f>
        <v>2780.4</v>
      </c>
      <c r="I96" s="4"/>
      <c r="J96" s="1"/>
      <c r="K96" s="1"/>
      <c r="L96" s="1"/>
      <c r="M96" s="1"/>
      <c r="N96" s="1"/>
    </row>
    <row r="97" spans="1:14" s="23" customFormat="1" ht="37.5">
      <c r="A97" s="15" t="s">
        <v>85</v>
      </c>
      <c r="B97" s="48" t="s">
        <v>86</v>
      </c>
      <c r="C97" s="48">
        <v>13</v>
      </c>
      <c r="D97" s="48" t="s">
        <v>126</v>
      </c>
      <c r="E97" s="48">
        <v>110</v>
      </c>
      <c r="F97" s="7">
        <f>F98+F99</f>
        <v>2324.6</v>
      </c>
      <c r="G97" s="8">
        <f t="shared" si="8"/>
        <v>455.80000000000018</v>
      </c>
      <c r="H97" s="7">
        <f t="shared" ref="H97" si="11">H98+H99</f>
        <v>2780.4</v>
      </c>
      <c r="I97" s="4"/>
      <c r="J97" s="1"/>
      <c r="K97" s="1"/>
      <c r="L97" s="1"/>
      <c r="M97" s="1"/>
      <c r="N97" s="1"/>
    </row>
    <row r="98" spans="1:14" s="23" customFormat="1" ht="37.5">
      <c r="A98" s="15" t="s">
        <v>9</v>
      </c>
      <c r="B98" s="48" t="s">
        <v>86</v>
      </c>
      <c r="C98" s="48">
        <v>13</v>
      </c>
      <c r="D98" s="48" t="s">
        <v>126</v>
      </c>
      <c r="E98" s="48">
        <v>111</v>
      </c>
      <c r="F98" s="7">
        <v>2321.6</v>
      </c>
      <c r="G98" s="8">
        <f t="shared" si="8"/>
        <v>455.80000000000018</v>
      </c>
      <c r="H98" s="8">
        <v>2777.4</v>
      </c>
      <c r="I98" s="4"/>
      <c r="J98" s="1"/>
      <c r="K98" s="1"/>
      <c r="L98" s="1"/>
      <c r="M98" s="1"/>
      <c r="N98" s="1"/>
    </row>
    <row r="99" spans="1:14" s="23" customFormat="1" ht="37.5">
      <c r="A99" s="15" t="s">
        <v>97</v>
      </c>
      <c r="B99" s="48" t="s">
        <v>86</v>
      </c>
      <c r="C99" s="48" t="s">
        <v>120</v>
      </c>
      <c r="D99" s="48" t="s">
        <v>126</v>
      </c>
      <c r="E99" s="48" t="s">
        <v>98</v>
      </c>
      <c r="F99" s="7">
        <v>3</v>
      </c>
      <c r="G99" s="8">
        <f t="shared" si="8"/>
        <v>0</v>
      </c>
      <c r="H99" s="8">
        <v>3</v>
      </c>
      <c r="I99" s="4"/>
      <c r="J99" s="1"/>
      <c r="K99" s="1"/>
      <c r="L99" s="1"/>
      <c r="M99" s="1"/>
      <c r="N99" s="1"/>
    </row>
    <row r="100" spans="1:14" s="23" customFormat="1" ht="37.5">
      <c r="A100" s="15" t="s">
        <v>10</v>
      </c>
      <c r="B100" s="48" t="s">
        <v>86</v>
      </c>
      <c r="C100" s="48">
        <v>13</v>
      </c>
      <c r="D100" s="48" t="s">
        <v>126</v>
      </c>
      <c r="E100" s="48">
        <v>240</v>
      </c>
      <c r="F100" s="8">
        <v>2502.3000000000002</v>
      </c>
      <c r="G100" s="8">
        <f t="shared" si="8"/>
        <v>788.5</v>
      </c>
      <c r="H100" s="8">
        <f>H101+H102</f>
        <v>3290.8</v>
      </c>
      <c r="I100" s="4"/>
      <c r="J100" s="1"/>
      <c r="K100" s="1"/>
      <c r="L100" s="1"/>
      <c r="M100" s="1"/>
      <c r="N100" s="1"/>
    </row>
    <row r="101" spans="1:14" s="23" customFormat="1" ht="56.25">
      <c r="A101" s="15" t="s">
        <v>196</v>
      </c>
      <c r="B101" s="48" t="s">
        <v>86</v>
      </c>
      <c r="C101" s="48" t="s">
        <v>120</v>
      </c>
      <c r="D101" s="48" t="s">
        <v>126</v>
      </c>
      <c r="E101" s="48" t="s">
        <v>197</v>
      </c>
      <c r="F101" s="8"/>
      <c r="G101" s="8">
        <f t="shared" si="8"/>
        <v>568</v>
      </c>
      <c r="H101" s="8">
        <v>568</v>
      </c>
      <c r="I101" s="4"/>
      <c r="J101" s="1"/>
      <c r="K101" s="1"/>
      <c r="L101" s="1"/>
      <c r="M101" s="1"/>
      <c r="N101" s="1"/>
    </row>
    <row r="102" spans="1:14" s="23" customFormat="1" ht="37.5">
      <c r="A102" s="15" t="s">
        <v>11</v>
      </c>
      <c r="B102" s="48" t="s">
        <v>86</v>
      </c>
      <c r="C102" s="48">
        <v>13</v>
      </c>
      <c r="D102" s="48" t="s">
        <v>126</v>
      </c>
      <c r="E102" s="48">
        <v>244</v>
      </c>
      <c r="F102" s="8">
        <v>2502.3000000000002</v>
      </c>
      <c r="G102" s="8">
        <f t="shared" si="8"/>
        <v>220.5</v>
      </c>
      <c r="H102" s="8">
        <v>2722.8</v>
      </c>
      <c r="I102" s="4"/>
      <c r="J102" s="1"/>
      <c r="K102" s="1"/>
      <c r="L102" s="1"/>
      <c r="M102" s="1"/>
      <c r="N102" s="1"/>
    </row>
    <row r="103" spans="1:14" s="23" customFormat="1" ht="37.5">
      <c r="A103" s="15" t="s">
        <v>12</v>
      </c>
      <c r="B103" s="48" t="s">
        <v>86</v>
      </c>
      <c r="C103" s="48">
        <v>13</v>
      </c>
      <c r="D103" s="48" t="s">
        <v>126</v>
      </c>
      <c r="E103" s="48">
        <v>850</v>
      </c>
      <c r="F103" s="7">
        <v>81</v>
      </c>
      <c r="G103" s="8">
        <f t="shared" si="8"/>
        <v>-27</v>
      </c>
      <c r="H103" s="8">
        <f>H104+H105</f>
        <v>54</v>
      </c>
      <c r="I103" s="4"/>
      <c r="J103" s="1"/>
      <c r="K103" s="1"/>
      <c r="L103" s="1"/>
      <c r="M103" s="1"/>
      <c r="N103" s="1"/>
    </row>
    <row r="104" spans="1:14" s="23" customFormat="1" ht="37.5">
      <c r="A104" s="15" t="s">
        <v>129</v>
      </c>
      <c r="B104" s="48" t="s">
        <v>86</v>
      </c>
      <c r="C104" s="48" t="s">
        <v>120</v>
      </c>
      <c r="D104" s="48" t="s">
        <v>126</v>
      </c>
      <c r="E104" s="48" t="s">
        <v>130</v>
      </c>
      <c r="F104" s="7"/>
      <c r="G104" s="8">
        <f t="shared" si="8"/>
        <v>24</v>
      </c>
      <c r="H104" s="8">
        <v>24</v>
      </c>
      <c r="I104" s="4"/>
      <c r="J104" s="1"/>
      <c r="K104" s="1"/>
      <c r="L104" s="1"/>
      <c r="M104" s="1"/>
      <c r="N104" s="1"/>
    </row>
    <row r="105" spans="1:14" s="23" customFormat="1" ht="37.5">
      <c r="A105" s="15" t="s">
        <v>12</v>
      </c>
      <c r="B105" s="48" t="s">
        <v>86</v>
      </c>
      <c r="C105" s="48">
        <v>13</v>
      </c>
      <c r="D105" s="48" t="s">
        <v>126</v>
      </c>
      <c r="E105" s="48">
        <v>852</v>
      </c>
      <c r="F105" s="7">
        <v>81</v>
      </c>
      <c r="G105" s="8">
        <f t="shared" si="8"/>
        <v>-51</v>
      </c>
      <c r="H105" s="8">
        <v>30</v>
      </c>
      <c r="I105" s="4"/>
      <c r="J105" s="1"/>
      <c r="K105" s="1"/>
      <c r="L105" s="1"/>
      <c r="M105" s="1"/>
      <c r="N105" s="1"/>
    </row>
    <row r="106" spans="1:14" ht="75">
      <c r="A106" s="15" t="s">
        <v>177</v>
      </c>
      <c r="B106" s="48" t="s">
        <v>86</v>
      </c>
      <c r="C106" s="48">
        <v>13</v>
      </c>
      <c r="D106" s="48" t="s">
        <v>158</v>
      </c>
      <c r="E106" s="47"/>
      <c r="F106" s="7">
        <v>409.5</v>
      </c>
      <c r="G106" s="8">
        <f t="shared" si="0"/>
        <v>32.900000000000034</v>
      </c>
      <c r="H106" s="7">
        <f>H107+H111</f>
        <v>442.40000000000003</v>
      </c>
      <c r="I106" s="4"/>
      <c r="J106" s="1"/>
      <c r="K106" s="1"/>
      <c r="L106" s="1"/>
      <c r="M106" s="1"/>
      <c r="N106" s="1"/>
    </row>
    <row r="107" spans="1:14" ht="93.75">
      <c r="A107" s="15" t="s">
        <v>215</v>
      </c>
      <c r="B107" s="48" t="s">
        <v>86</v>
      </c>
      <c r="C107" s="48">
        <v>13</v>
      </c>
      <c r="D107" s="48" t="s">
        <v>158</v>
      </c>
      <c r="E107" s="48" t="s">
        <v>105</v>
      </c>
      <c r="F107" s="7">
        <v>403.5</v>
      </c>
      <c r="G107" s="8">
        <f t="shared" si="0"/>
        <v>32.900000000000034</v>
      </c>
      <c r="H107" s="7">
        <f>H108</f>
        <v>436.40000000000003</v>
      </c>
      <c r="I107" s="4"/>
      <c r="J107" s="1"/>
      <c r="K107" s="1"/>
      <c r="L107" s="1"/>
      <c r="M107" s="1"/>
      <c r="N107" s="1"/>
    </row>
    <row r="108" spans="1:14" ht="37.5">
      <c r="A108" s="15" t="s">
        <v>101</v>
      </c>
      <c r="B108" s="48" t="s">
        <v>86</v>
      </c>
      <c r="C108" s="48">
        <v>13</v>
      </c>
      <c r="D108" s="48" t="s">
        <v>158</v>
      </c>
      <c r="E108" s="48" t="s">
        <v>100</v>
      </c>
      <c r="F108" s="7">
        <v>403.5</v>
      </c>
      <c r="G108" s="8">
        <f t="shared" si="0"/>
        <v>32.900000000000034</v>
      </c>
      <c r="H108" s="7">
        <f>H109+H110</f>
        <v>436.40000000000003</v>
      </c>
      <c r="I108" s="4"/>
      <c r="J108" s="1"/>
      <c r="K108" s="1"/>
      <c r="L108" s="1"/>
      <c r="M108" s="1"/>
      <c r="N108" s="1"/>
    </row>
    <row r="109" spans="1:14" ht="37.5">
      <c r="A109" s="15" t="s">
        <v>9</v>
      </c>
      <c r="B109" s="48" t="s">
        <v>86</v>
      </c>
      <c r="C109" s="48">
        <v>13</v>
      </c>
      <c r="D109" s="48" t="s">
        <v>158</v>
      </c>
      <c r="E109" s="48" t="s">
        <v>102</v>
      </c>
      <c r="F109" s="7">
        <v>403.5</v>
      </c>
      <c r="G109" s="8">
        <f t="shared" si="0"/>
        <v>5.1000000000000227</v>
      </c>
      <c r="H109" s="7">
        <v>408.6</v>
      </c>
      <c r="I109" s="4"/>
      <c r="J109" s="1"/>
      <c r="K109" s="1"/>
      <c r="L109" s="1"/>
      <c r="M109" s="1"/>
      <c r="N109" s="1"/>
    </row>
    <row r="110" spans="1:14" ht="37.5">
      <c r="A110" s="15" t="s">
        <v>97</v>
      </c>
      <c r="B110" s="48" t="s">
        <v>86</v>
      </c>
      <c r="C110" s="48" t="s">
        <v>120</v>
      </c>
      <c r="D110" s="48" t="s">
        <v>188</v>
      </c>
      <c r="E110" s="48" t="s">
        <v>183</v>
      </c>
      <c r="F110" s="7"/>
      <c r="G110" s="8">
        <f t="shared" si="0"/>
        <v>27.8</v>
      </c>
      <c r="H110" s="7">
        <v>27.8</v>
      </c>
      <c r="I110" s="4"/>
      <c r="J110" s="1"/>
      <c r="K110" s="1"/>
      <c r="L110" s="1"/>
      <c r="M110" s="1"/>
      <c r="N110" s="1"/>
    </row>
    <row r="111" spans="1:14" ht="37.5">
      <c r="A111" s="15" t="s">
        <v>10</v>
      </c>
      <c r="B111" s="48" t="s">
        <v>86</v>
      </c>
      <c r="C111" s="48">
        <v>13</v>
      </c>
      <c r="D111" s="48" t="s">
        <v>158</v>
      </c>
      <c r="E111" s="48">
        <v>240</v>
      </c>
      <c r="F111" s="7">
        <v>6</v>
      </c>
      <c r="G111" s="8">
        <f t="shared" ref="G111:G205" si="12">H111-F111</f>
        <v>0</v>
      </c>
      <c r="H111" s="7">
        <v>6</v>
      </c>
      <c r="I111" s="4"/>
      <c r="J111" s="1"/>
      <c r="K111" s="1"/>
      <c r="L111" s="1"/>
      <c r="M111" s="1"/>
      <c r="N111" s="1"/>
    </row>
    <row r="112" spans="1:14" ht="50.25" customHeight="1">
      <c r="A112" s="15" t="s">
        <v>11</v>
      </c>
      <c r="B112" s="48" t="s">
        <v>86</v>
      </c>
      <c r="C112" s="48">
        <v>13</v>
      </c>
      <c r="D112" s="48" t="s">
        <v>158</v>
      </c>
      <c r="E112" s="48">
        <v>244</v>
      </c>
      <c r="F112" s="7">
        <v>6</v>
      </c>
      <c r="G112" s="8">
        <f t="shared" si="12"/>
        <v>0</v>
      </c>
      <c r="H112" s="7">
        <v>6</v>
      </c>
      <c r="I112" s="4"/>
      <c r="J112" s="1"/>
      <c r="K112" s="1"/>
      <c r="L112" s="1"/>
      <c r="M112" s="1"/>
      <c r="N112" s="1"/>
    </row>
    <row r="113" spans="1:14" s="23" customFormat="1" ht="60" customHeight="1">
      <c r="A113" s="15" t="s">
        <v>13</v>
      </c>
      <c r="B113" s="48" t="s">
        <v>86</v>
      </c>
      <c r="C113" s="48">
        <v>13</v>
      </c>
      <c r="D113" s="48" t="s">
        <v>128</v>
      </c>
      <c r="E113" s="47"/>
      <c r="F113" s="7">
        <f>F114+F118+F121</f>
        <v>3454.6000000000004</v>
      </c>
      <c r="G113" s="8">
        <f t="shared" ref="G113:G123" si="13">H113-F113</f>
        <v>-543.00000000000045</v>
      </c>
      <c r="H113" s="7">
        <f t="shared" ref="H113" si="14">H114+H118+H121</f>
        <v>2911.6</v>
      </c>
      <c r="I113" s="4"/>
      <c r="J113" s="1"/>
      <c r="K113" s="1"/>
      <c r="L113" s="1"/>
      <c r="M113" s="1"/>
      <c r="N113" s="1"/>
    </row>
    <row r="114" spans="1:14" s="23" customFormat="1" ht="99.75" customHeight="1">
      <c r="A114" s="15" t="s">
        <v>7</v>
      </c>
      <c r="B114" s="48" t="s">
        <v>86</v>
      </c>
      <c r="C114" s="48">
        <v>13</v>
      </c>
      <c r="D114" s="48" t="s">
        <v>128</v>
      </c>
      <c r="E114" s="48">
        <v>100</v>
      </c>
      <c r="F114" s="7">
        <f>F115</f>
        <v>2905.3</v>
      </c>
      <c r="G114" s="8">
        <f t="shared" si="13"/>
        <v>-312.10000000000036</v>
      </c>
      <c r="H114" s="7">
        <f t="shared" ref="H114" si="15">H115</f>
        <v>2593.1999999999998</v>
      </c>
      <c r="I114" s="4"/>
      <c r="J114" s="1"/>
      <c r="K114" s="1"/>
      <c r="L114" s="1"/>
      <c r="M114" s="1"/>
      <c r="N114" s="1"/>
    </row>
    <row r="115" spans="1:14" s="23" customFormat="1" ht="37.5">
      <c r="A115" s="15" t="s">
        <v>8</v>
      </c>
      <c r="B115" s="48" t="s">
        <v>86</v>
      </c>
      <c r="C115" s="48">
        <v>13</v>
      </c>
      <c r="D115" s="48" t="s">
        <v>128</v>
      </c>
      <c r="E115" s="48">
        <v>110</v>
      </c>
      <c r="F115" s="7">
        <f>F116+F117</f>
        <v>2905.3</v>
      </c>
      <c r="G115" s="8">
        <f t="shared" si="13"/>
        <v>-312.10000000000036</v>
      </c>
      <c r="H115" s="7">
        <f t="shared" ref="H115" si="16">H116+H117</f>
        <v>2593.1999999999998</v>
      </c>
      <c r="I115" s="4"/>
      <c r="J115" s="1"/>
      <c r="K115" s="1"/>
      <c r="L115" s="1"/>
      <c r="M115" s="1"/>
      <c r="N115" s="1"/>
    </row>
    <row r="116" spans="1:14" s="23" customFormat="1" ht="37.5">
      <c r="A116" s="15" t="s">
        <v>9</v>
      </c>
      <c r="B116" s="48" t="s">
        <v>86</v>
      </c>
      <c r="C116" s="48">
        <v>13</v>
      </c>
      <c r="D116" s="48" t="s">
        <v>128</v>
      </c>
      <c r="E116" s="48">
        <v>111</v>
      </c>
      <c r="F116" s="7">
        <v>2903.3</v>
      </c>
      <c r="G116" s="8">
        <f t="shared" si="13"/>
        <v>-312.10000000000036</v>
      </c>
      <c r="H116" s="8">
        <v>2591.1999999999998</v>
      </c>
      <c r="I116" s="4"/>
      <c r="J116" s="1"/>
      <c r="K116" s="1"/>
      <c r="L116" s="1"/>
      <c r="M116" s="1"/>
      <c r="N116" s="1"/>
    </row>
    <row r="117" spans="1:14" s="23" customFormat="1" ht="37.5">
      <c r="A117" s="15" t="s">
        <v>97</v>
      </c>
      <c r="B117" s="48" t="s">
        <v>86</v>
      </c>
      <c r="C117" s="48" t="s">
        <v>120</v>
      </c>
      <c r="D117" s="48" t="s">
        <v>128</v>
      </c>
      <c r="E117" s="48" t="s">
        <v>98</v>
      </c>
      <c r="F117" s="7">
        <v>2</v>
      </c>
      <c r="G117" s="8">
        <f t="shared" si="13"/>
        <v>0</v>
      </c>
      <c r="H117" s="8">
        <v>2</v>
      </c>
      <c r="I117" s="4"/>
      <c r="J117" s="1"/>
      <c r="K117" s="1"/>
      <c r="L117" s="1"/>
      <c r="M117" s="1"/>
      <c r="N117" s="1"/>
    </row>
    <row r="118" spans="1:14" s="23" customFormat="1" ht="40.5" customHeight="1">
      <c r="A118" s="15" t="s">
        <v>10</v>
      </c>
      <c r="B118" s="48" t="s">
        <v>86</v>
      </c>
      <c r="C118" s="48">
        <v>13</v>
      </c>
      <c r="D118" s="48" t="s">
        <v>128</v>
      </c>
      <c r="E118" s="48">
        <v>240</v>
      </c>
      <c r="F118" s="7">
        <f>F120</f>
        <v>539.29999999999995</v>
      </c>
      <c r="G118" s="8">
        <f t="shared" si="13"/>
        <v>-222.89999999999998</v>
      </c>
      <c r="H118" s="8">
        <f>H119+H120</f>
        <v>316.39999999999998</v>
      </c>
      <c r="I118" s="4"/>
      <c r="J118" s="1"/>
      <c r="K118" s="1"/>
      <c r="L118" s="1"/>
      <c r="M118" s="1"/>
      <c r="N118" s="1"/>
    </row>
    <row r="119" spans="1:14" s="23" customFormat="1" ht="61.5" customHeight="1">
      <c r="A119" s="15" t="s">
        <v>196</v>
      </c>
      <c r="B119" s="48" t="s">
        <v>86</v>
      </c>
      <c r="C119" s="48" t="s">
        <v>120</v>
      </c>
      <c r="D119" s="48" t="s">
        <v>128</v>
      </c>
      <c r="E119" s="48" t="s">
        <v>197</v>
      </c>
      <c r="F119" s="7"/>
      <c r="G119" s="8">
        <f t="shared" si="13"/>
        <v>132</v>
      </c>
      <c r="H119" s="8">
        <v>132</v>
      </c>
      <c r="I119" s="4"/>
      <c r="J119" s="1"/>
      <c r="K119" s="1"/>
      <c r="L119" s="1"/>
      <c r="M119" s="1"/>
      <c r="N119" s="1"/>
    </row>
    <row r="120" spans="1:14" s="23" customFormat="1" ht="50.25" customHeight="1">
      <c r="A120" s="15" t="s">
        <v>11</v>
      </c>
      <c r="B120" s="48" t="s">
        <v>86</v>
      </c>
      <c r="C120" s="48">
        <v>13</v>
      </c>
      <c r="D120" s="48" t="s">
        <v>128</v>
      </c>
      <c r="E120" s="48">
        <v>244</v>
      </c>
      <c r="F120" s="7">
        <v>539.29999999999995</v>
      </c>
      <c r="G120" s="8">
        <f t="shared" si="13"/>
        <v>-354.9</v>
      </c>
      <c r="H120" s="8">
        <v>184.4</v>
      </c>
      <c r="I120" s="4"/>
      <c r="J120" s="1"/>
      <c r="K120" s="1"/>
      <c r="L120" s="1"/>
      <c r="M120" s="1"/>
      <c r="N120" s="1"/>
    </row>
    <row r="121" spans="1:14" s="23" customFormat="1" ht="50.25" customHeight="1">
      <c r="A121" s="15" t="s">
        <v>12</v>
      </c>
      <c r="B121" s="48" t="s">
        <v>86</v>
      </c>
      <c r="C121" s="48">
        <v>13</v>
      </c>
      <c r="D121" s="48" t="s">
        <v>128</v>
      </c>
      <c r="E121" s="48">
        <v>850</v>
      </c>
      <c r="F121" s="7">
        <f>F122+F123</f>
        <v>10</v>
      </c>
      <c r="G121" s="8">
        <f t="shared" si="13"/>
        <v>-8</v>
      </c>
      <c r="H121" s="7">
        <f t="shared" ref="H121" si="17">H122+H123</f>
        <v>2</v>
      </c>
      <c r="I121" s="4"/>
      <c r="J121" s="1"/>
      <c r="K121" s="1"/>
      <c r="L121" s="1"/>
      <c r="M121" s="1"/>
      <c r="N121" s="1"/>
    </row>
    <row r="122" spans="1:14" s="23" customFormat="1" ht="50.25" customHeight="1">
      <c r="A122" s="15" t="s">
        <v>129</v>
      </c>
      <c r="B122" s="48" t="s">
        <v>86</v>
      </c>
      <c r="C122" s="48" t="s">
        <v>120</v>
      </c>
      <c r="D122" s="48" t="s">
        <v>128</v>
      </c>
      <c r="E122" s="48" t="s">
        <v>130</v>
      </c>
      <c r="F122" s="7">
        <v>5.2</v>
      </c>
      <c r="G122" s="8">
        <f t="shared" si="13"/>
        <v>-4.2</v>
      </c>
      <c r="H122" s="8">
        <v>1</v>
      </c>
      <c r="I122" s="4"/>
      <c r="J122" s="1"/>
      <c r="K122" s="1"/>
      <c r="L122" s="1"/>
      <c r="M122" s="1"/>
      <c r="N122" s="1"/>
    </row>
    <row r="123" spans="1:14" s="23" customFormat="1" ht="37.5">
      <c r="A123" s="15" t="s">
        <v>12</v>
      </c>
      <c r="B123" s="48" t="s">
        <v>86</v>
      </c>
      <c r="C123" s="48">
        <v>13</v>
      </c>
      <c r="D123" s="48" t="s">
        <v>128</v>
      </c>
      <c r="E123" s="48">
        <v>852</v>
      </c>
      <c r="F123" s="7">
        <v>4.8</v>
      </c>
      <c r="G123" s="8">
        <f t="shared" si="13"/>
        <v>-3.8</v>
      </c>
      <c r="H123" s="8">
        <v>1</v>
      </c>
      <c r="I123" s="4"/>
      <c r="J123" s="1"/>
      <c r="K123" s="1"/>
      <c r="L123" s="1"/>
      <c r="M123" s="1"/>
      <c r="N123" s="1"/>
    </row>
    <row r="124" spans="1:14" s="20" customFormat="1" ht="93.75">
      <c r="A124" s="15" t="s">
        <v>213</v>
      </c>
      <c r="B124" s="48" t="s">
        <v>86</v>
      </c>
      <c r="C124" s="48" t="s">
        <v>120</v>
      </c>
      <c r="D124" s="48" t="s">
        <v>214</v>
      </c>
      <c r="E124" s="48"/>
      <c r="F124" s="7"/>
      <c r="G124" s="8">
        <f t="shared" si="12"/>
        <v>37.4</v>
      </c>
      <c r="H124" s="7">
        <f>H125</f>
        <v>37.4</v>
      </c>
      <c r="I124" s="4"/>
      <c r="J124" s="1"/>
      <c r="K124" s="1"/>
      <c r="L124" s="1"/>
      <c r="M124" s="1"/>
      <c r="N124" s="1"/>
    </row>
    <row r="125" spans="1:14" s="20" customFormat="1" ht="93.75">
      <c r="A125" s="15" t="s">
        <v>7</v>
      </c>
      <c r="B125" s="48" t="s">
        <v>86</v>
      </c>
      <c r="C125" s="48" t="s">
        <v>120</v>
      </c>
      <c r="D125" s="48" t="s">
        <v>214</v>
      </c>
      <c r="E125" s="48">
        <v>100</v>
      </c>
      <c r="F125" s="7"/>
      <c r="G125" s="8">
        <f t="shared" si="12"/>
        <v>37.4</v>
      </c>
      <c r="H125" s="7">
        <f>H126</f>
        <v>37.4</v>
      </c>
      <c r="I125" s="4"/>
      <c r="J125" s="1"/>
      <c r="K125" s="1"/>
      <c r="L125" s="1"/>
      <c r="M125" s="1"/>
      <c r="N125" s="1"/>
    </row>
    <row r="126" spans="1:14" s="20" customFormat="1" ht="37.5">
      <c r="A126" s="15" t="s">
        <v>14</v>
      </c>
      <c r="B126" s="48" t="s">
        <v>86</v>
      </c>
      <c r="C126" s="48" t="s">
        <v>120</v>
      </c>
      <c r="D126" s="48" t="s">
        <v>214</v>
      </c>
      <c r="E126" s="48">
        <v>110</v>
      </c>
      <c r="F126" s="7"/>
      <c r="G126" s="8">
        <f t="shared" si="12"/>
        <v>37.4</v>
      </c>
      <c r="H126" s="7">
        <f>H127</f>
        <v>37.4</v>
      </c>
      <c r="I126" s="4"/>
      <c r="J126" s="1"/>
      <c r="K126" s="1"/>
      <c r="L126" s="1"/>
      <c r="M126" s="1"/>
      <c r="N126" s="1"/>
    </row>
    <row r="127" spans="1:14" s="20" customFormat="1" ht="37.5">
      <c r="A127" s="15" t="s">
        <v>9</v>
      </c>
      <c r="B127" s="48" t="s">
        <v>86</v>
      </c>
      <c r="C127" s="48" t="s">
        <v>120</v>
      </c>
      <c r="D127" s="48" t="s">
        <v>214</v>
      </c>
      <c r="E127" s="48">
        <v>111</v>
      </c>
      <c r="F127" s="7"/>
      <c r="G127" s="8">
        <f t="shared" si="12"/>
        <v>37.4</v>
      </c>
      <c r="H127" s="7">
        <v>37.4</v>
      </c>
      <c r="I127" s="4"/>
      <c r="J127" s="1"/>
      <c r="K127" s="1"/>
      <c r="L127" s="1"/>
      <c r="M127" s="1"/>
      <c r="N127" s="1"/>
    </row>
    <row r="128" spans="1:14" s="23" customFormat="1" ht="56.25">
      <c r="A128" s="15" t="s">
        <v>222</v>
      </c>
      <c r="B128" s="48" t="s">
        <v>86</v>
      </c>
      <c r="C128" s="48" t="s">
        <v>120</v>
      </c>
      <c r="D128" s="48" t="s">
        <v>223</v>
      </c>
      <c r="E128" s="48"/>
      <c r="F128" s="7"/>
      <c r="G128" s="8">
        <f t="shared" ref="G128:G133" si="18">H128-F128</f>
        <v>12715.9</v>
      </c>
      <c r="H128" s="8">
        <f>H129</f>
        <v>12715.9</v>
      </c>
      <c r="I128" s="4"/>
      <c r="J128" s="1"/>
      <c r="K128" s="1"/>
      <c r="L128" s="1"/>
      <c r="M128" s="1"/>
      <c r="N128" s="1"/>
    </row>
    <row r="129" spans="1:14" s="23" customFormat="1" ht="75">
      <c r="A129" s="15" t="s">
        <v>226</v>
      </c>
      <c r="B129" s="48" t="s">
        <v>86</v>
      </c>
      <c r="C129" s="48" t="s">
        <v>120</v>
      </c>
      <c r="D129" s="48" t="s">
        <v>224</v>
      </c>
      <c r="E129" s="48"/>
      <c r="F129" s="7"/>
      <c r="G129" s="8">
        <f t="shared" si="18"/>
        <v>12715.9</v>
      </c>
      <c r="H129" s="8">
        <f>H130</f>
        <v>12715.9</v>
      </c>
      <c r="I129" s="4"/>
      <c r="J129" s="1"/>
      <c r="K129" s="1"/>
      <c r="L129" s="1"/>
      <c r="M129" s="1"/>
      <c r="N129" s="1"/>
    </row>
    <row r="130" spans="1:14" s="23" customFormat="1" ht="131.25">
      <c r="A130" s="15" t="s">
        <v>225</v>
      </c>
      <c r="B130" s="48" t="s">
        <v>86</v>
      </c>
      <c r="C130" s="48" t="s">
        <v>120</v>
      </c>
      <c r="D130" s="48" t="s">
        <v>227</v>
      </c>
      <c r="E130" s="48"/>
      <c r="F130" s="7"/>
      <c r="G130" s="8">
        <f t="shared" si="18"/>
        <v>12715.9</v>
      </c>
      <c r="H130" s="8">
        <f>H131+H134</f>
        <v>12715.9</v>
      </c>
      <c r="I130" s="4"/>
      <c r="J130" s="1"/>
      <c r="K130" s="1"/>
      <c r="L130" s="1"/>
      <c r="M130" s="1"/>
      <c r="N130" s="1"/>
    </row>
    <row r="131" spans="1:14" s="23" customFormat="1" ht="93.75">
      <c r="A131" s="15" t="s">
        <v>7</v>
      </c>
      <c r="B131" s="48" t="s">
        <v>86</v>
      </c>
      <c r="C131" s="48">
        <v>13</v>
      </c>
      <c r="D131" s="48" t="s">
        <v>227</v>
      </c>
      <c r="E131" s="48">
        <v>100</v>
      </c>
      <c r="F131" s="7"/>
      <c r="G131" s="8">
        <f t="shared" si="18"/>
        <v>11278.1</v>
      </c>
      <c r="H131" s="8">
        <f>H132</f>
        <v>11278.1</v>
      </c>
      <c r="I131" s="4"/>
      <c r="J131" s="1"/>
      <c r="K131" s="1"/>
      <c r="L131" s="1"/>
      <c r="M131" s="1"/>
      <c r="N131" s="1"/>
    </row>
    <row r="132" spans="1:14" s="23" customFormat="1" ht="37.5">
      <c r="A132" s="15" t="s">
        <v>14</v>
      </c>
      <c r="B132" s="48" t="s">
        <v>86</v>
      </c>
      <c r="C132" s="48">
        <v>13</v>
      </c>
      <c r="D132" s="48" t="s">
        <v>227</v>
      </c>
      <c r="E132" s="48">
        <v>110</v>
      </c>
      <c r="F132" s="7"/>
      <c r="G132" s="8">
        <f t="shared" si="18"/>
        <v>11278.1</v>
      </c>
      <c r="H132" s="8">
        <f>H133</f>
        <v>11278.1</v>
      </c>
      <c r="I132" s="4"/>
      <c r="J132" s="1"/>
      <c r="K132" s="1"/>
      <c r="L132" s="1"/>
      <c r="M132" s="1"/>
      <c r="N132" s="1"/>
    </row>
    <row r="133" spans="1:14" s="23" customFormat="1" ht="37.5">
      <c r="A133" s="15" t="s">
        <v>9</v>
      </c>
      <c r="B133" s="48" t="s">
        <v>86</v>
      </c>
      <c r="C133" s="48">
        <v>13</v>
      </c>
      <c r="D133" s="48" t="s">
        <v>227</v>
      </c>
      <c r="E133" s="48">
        <v>111</v>
      </c>
      <c r="F133" s="7"/>
      <c r="G133" s="8">
        <f t="shared" si="18"/>
        <v>11278.1</v>
      </c>
      <c r="H133" s="8">
        <v>11278.1</v>
      </c>
      <c r="I133" s="4"/>
      <c r="J133" s="1"/>
      <c r="K133" s="1"/>
      <c r="L133" s="1"/>
      <c r="M133" s="1"/>
      <c r="N133" s="1"/>
    </row>
    <row r="134" spans="1:14" s="23" customFormat="1" ht="37.5">
      <c r="A134" s="15" t="s">
        <v>10</v>
      </c>
      <c r="B134" s="48" t="s">
        <v>86</v>
      </c>
      <c r="C134" s="48">
        <v>13</v>
      </c>
      <c r="D134" s="48" t="s">
        <v>227</v>
      </c>
      <c r="E134" s="48">
        <v>240</v>
      </c>
      <c r="F134" s="7"/>
      <c r="G134" s="8"/>
      <c r="H134" s="8">
        <f>H135</f>
        <v>1437.8</v>
      </c>
      <c r="I134" s="4"/>
      <c r="J134" s="1"/>
      <c r="K134" s="1"/>
      <c r="L134" s="1"/>
      <c r="M134" s="1"/>
      <c r="N134" s="1"/>
    </row>
    <row r="135" spans="1:14" s="23" customFormat="1" ht="37.5">
      <c r="A135" s="15" t="s">
        <v>11</v>
      </c>
      <c r="B135" s="48" t="s">
        <v>86</v>
      </c>
      <c r="C135" s="48">
        <v>13</v>
      </c>
      <c r="D135" s="48" t="s">
        <v>227</v>
      </c>
      <c r="E135" s="48">
        <v>244</v>
      </c>
      <c r="F135" s="7"/>
      <c r="G135" s="8"/>
      <c r="H135" s="8">
        <v>1437.8</v>
      </c>
      <c r="I135" s="4"/>
      <c r="J135" s="1"/>
      <c r="K135" s="1"/>
      <c r="L135" s="1"/>
      <c r="M135" s="1"/>
      <c r="N135" s="1"/>
    </row>
    <row r="136" spans="1:14" ht="37.5">
      <c r="A136" s="15" t="s">
        <v>18</v>
      </c>
      <c r="B136" s="48" t="s">
        <v>86</v>
      </c>
      <c r="C136" s="48" t="s">
        <v>120</v>
      </c>
      <c r="D136" s="48" t="s">
        <v>107</v>
      </c>
      <c r="E136" s="47"/>
      <c r="F136" s="7">
        <f>F137+F139+F148</f>
        <v>75</v>
      </c>
      <c r="G136" s="8">
        <f t="shared" si="12"/>
        <v>771.6</v>
      </c>
      <c r="H136" s="7">
        <f>H137+H144+H146+H148</f>
        <v>846.6</v>
      </c>
      <c r="I136" s="4"/>
      <c r="J136" s="1"/>
      <c r="K136" s="1"/>
      <c r="L136" s="1"/>
      <c r="M136" s="1"/>
      <c r="N136" s="1"/>
    </row>
    <row r="137" spans="1:14" ht="206.25">
      <c r="A137" s="15" t="s">
        <v>119</v>
      </c>
      <c r="B137" s="48" t="s">
        <v>86</v>
      </c>
      <c r="C137" s="48" t="s">
        <v>120</v>
      </c>
      <c r="D137" s="48" t="s">
        <v>121</v>
      </c>
      <c r="E137" s="47"/>
      <c r="F137" s="7">
        <v>50</v>
      </c>
      <c r="G137" s="8">
        <f t="shared" si="12"/>
        <v>660.6</v>
      </c>
      <c r="H137" s="8">
        <f>H138+H141</f>
        <v>710.6</v>
      </c>
      <c r="I137" s="4"/>
      <c r="J137" s="1"/>
      <c r="K137" s="1"/>
      <c r="L137" s="1"/>
      <c r="M137" s="1"/>
      <c r="N137" s="1"/>
    </row>
    <row r="138" spans="1:14" ht="51.75" customHeight="1">
      <c r="A138" s="15" t="s">
        <v>11</v>
      </c>
      <c r="B138" s="48" t="s">
        <v>86</v>
      </c>
      <c r="C138" s="48" t="s">
        <v>120</v>
      </c>
      <c r="D138" s="48" t="s">
        <v>121</v>
      </c>
      <c r="E138" s="48">
        <v>244</v>
      </c>
      <c r="F138" s="7">
        <v>50</v>
      </c>
      <c r="G138" s="8">
        <f t="shared" si="12"/>
        <v>0</v>
      </c>
      <c r="H138" s="8">
        <v>50</v>
      </c>
      <c r="I138" s="4"/>
      <c r="J138" s="1"/>
      <c r="K138" s="1"/>
      <c r="L138" s="1"/>
      <c r="M138" s="1"/>
      <c r="N138" s="1"/>
    </row>
    <row r="139" spans="1:14" ht="56.25" hidden="1">
      <c r="A139" s="15" t="s">
        <v>123</v>
      </c>
      <c r="B139" s="48" t="s">
        <v>86</v>
      </c>
      <c r="C139" s="48">
        <v>13</v>
      </c>
      <c r="D139" s="48" t="s">
        <v>122</v>
      </c>
      <c r="E139" s="47"/>
      <c r="F139" s="7"/>
      <c r="G139" s="8">
        <f t="shared" si="12"/>
        <v>0</v>
      </c>
      <c r="H139" s="8"/>
      <c r="I139" s="4"/>
      <c r="J139" s="1"/>
      <c r="K139" s="1"/>
      <c r="L139" s="1"/>
      <c r="M139" s="1"/>
      <c r="N139" s="1"/>
    </row>
    <row r="140" spans="1:14" ht="37.5" hidden="1">
      <c r="A140" s="15" t="s">
        <v>11</v>
      </c>
      <c r="B140" s="48" t="s">
        <v>86</v>
      </c>
      <c r="C140" s="48">
        <v>13</v>
      </c>
      <c r="D140" s="48" t="s">
        <v>122</v>
      </c>
      <c r="E140" s="48">
        <v>244</v>
      </c>
      <c r="F140" s="7"/>
      <c r="G140" s="8">
        <f t="shared" si="12"/>
        <v>0</v>
      </c>
      <c r="H140" s="8"/>
      <c r="I140" s="4"/>
      <c r="J140" s="1"/>
      <c r="K140" s="1"/>
      <c r="L140" s="1"/>
      <c r="M140" s="1"/>
      <c r="N140" s="1"/>
    </row>
    <row r="141" spans="1:14" s="23" customFormat="1" ht="93.75">
      <c r="A141" s="15" t="s">
        <v>7</v>
      </c>
      <c r="B141" s="48" t="s">
        <v>86</v>
      </c>
      <c r="C141" s="48">
        <v>13</v>
      </c>
      <c r="D141" s="48" t="s">
        <v>121</v>
      </c>
      <c r="E141" s="48">
        <v>100</v>
      </c>
      <c r="F141" s="7"/>
      <c r="G141" s="8">
        <f>H141-F141</f>
        <v>660.6</v>
      </c>
      <c r="H141" s="8">
        <v>660.6</v>
      </c>
      <c r="I141" s="4"/>
      <c r="J141" s="1"/>
      <c r="K141" s="1"/>
      <c r="L141" s="1"/>
      <c r="M141" s="1"/>
      <c r="N141" s="1"/>
    </row>
    <row r="142" spans="1:14" s="23" customFormat="1" ht="37.5">
      <c r="A142" s="15" t="s">
        <v>14</v>
      </c>
      <c r="B142" s="48" t="s">
        <v>86</v>
      </c>
      <c r="C142" s="48">
        <v>13</v>
      </c>
      <c r="D142" s="48" t="s">
        <v>121</v>
      </c>
      <c r="E142" s="48">
        <v>110</v>
      </c>
      <c r="F142" s="7"/>
      <c r="G142" s="8">
        <f>H142-F142</f>
        <v>660.6</v>
      </c>
      <c r="H142" s="8">
        <v>660.6</v>
      </c>
      <c r="I142" s="4"/>
      <c r="J142" s="1"/>
      <c r="K142" s="1"/>
      <c r="L142" s="1"/>
      <c r="M142" s="1"/>
      <c r="N142" s="1"/>
    </row>
    <row r="143" spans="1:14" s="23" customFormat="1" ht="37.5">
      <c r="A143" s="15" t="s">
        <v>9</v>
      </c>
      <c r="B143" s="48" t="s">
        <v>86</v>
      </c>
      <c r="C143" s="48">
        <v>13</v>
      </c>
      <c r="D143" s="48" t="s">
        <v>121</v>
      </c>
      <c r="E143" s="48">
        <v>111</v>
      </c>
      <c r="F143" s="7"/>
      <c r="G143" s="8">
        <f>H143-F143</f>
        <v>660.6</v>
      </c>
      <c r="H143" s="8">
        <v>660.6</v>
      </c>
      <c r="I143" s="4"/>
      <c r="J143" s="1"/>
      <c r="K143" s="1"/>
      <c r="L143" s="1"/>
      <c r="M143" s="1"/>
      <c r="N143" s="1"/>
    </row>
    <row r="144" spans="1:14" ht="56.25">
      <c r="A144" s="15" t="s">
        <v>317</v>
      </c>
      <c r="B144" s="48" t="s">
        <v>86</v>
      </c>
      <c r="C144" s="48" t="s">
        <v>120</v>
      </c>
      <c r="D144" s="48" t="s">
        <v>198</v>
      </c>
      <c r="E144" s="48"/>
      <c r="F144" s="7"/>
      <c r="G144" s="8">
        <f t="shared" si="12"/>
        <v>3</v>
      </c>
      <c r="H144" s="8">
        <v>3</v>
      </c>
      <c r="I144" s="4"/>
      <c r="J144" s="1"/>
      <c r="K144" s="1"/>
      <c r="L144" s="1"/>
      <c r="M144" s="1"/>
      <c r="N144" s="1"/>
    </row>
    <row r="145" spans="1:14" ht="37.5">
      <c r="A145" s="15" t="s">
        <v>11</v>
      </c>
      <c r="B145" s="48" t="s">
        <v>86</v>
      </c>
      <c r="C145" s="48" t="s">
        <v>120</v>
      </c>
      <c r="D145" s="48" t="s">
        <v>198</v>
      </c>
      <c r="E145" s="48">
        <v>244</v>
      </c>
      <c r="F145" s="7"/>
      <c r="G145" s="8">
        <f t="shared" si="12"/>
        <v>3</v>
      </c>
      <c r="H145" s="8">
        <v>3</v>
      </c>
      <c r="I145" s="4"/>
      <c r="J145" s="1"/>
      <c r="K145" s="1"/>
      <c r="L145" s="1"/>
      <c r="M145" s="1"/>
      <c r="N145" s="1"/>
    </row>
    <row r="146" spans="1:14" ht="93.75">
      <c r="A146" s="15" t="s">
        <v>316</v>
      </c>
      <c r="B146" s="48" t="s">
        <v>86</v>
      </c>
      <c r="C146" s="48" t="s">
        <v>120</v>
      </c>
      <c r="D146" s="48" t="s">
        <v>108</v>
      </c>
      <c r="E146" s="47"/>
      <c r="F146" s="7"/>
      <c r="G146" s="8">
        <f t="shared" si="12"/>
        <v>108</v>
      </c>
      <c r="H146" s="8">
        <v>108</v>
      </c>
      <c r="I146" s="4"/>
      <c r="J146" s="1"/>
      <c r="K146" s="1"/>
      <c r="L146" s="1"/>
      <c r="M146" s="1"/>
      <c r="N146" s="1"/>
    </row>
    <row r="147" spans="1:14" ht="37.5">
      <c r="A147" s="15" t="s">
        <v>11</v>
      </c>
      <c r="B147" s="48" t="s">
        <v>86</v>
      </c>
      <c r="C147" s="48" t="s">
        <v>120</v>
      </c>
      <c r="D147" s="48" t="s">
        <v>108</v>
      </c>
      <c r="E147" s="48" t="s">
        <v>178</v>
      </c>
      <c r="F147" s="7"/>
      <c r="G147" s="8">
        <f t="shared" si="12"/>
        <v>108</v>
      </c>
      <c r="H147" s="8">
        <v>108</v>
      </c>
      <c r="I147" s="4"/>
      <c r="J147" s="1"/>
      <c r="K147" s="1"/>
      <c r="L147" s="1"/>
      <c r="M147" s="1"/>
      <c r="N147" s="1"/>
    </row>
    <row r="148" spans="1:14" ht="75">
      <c r="A148" s="15" t="s">
        <v>124</v>
      </c>
      <c r="B148" s="48" t="s">
        <v>86</v>
      </c>
      <c r="C148" s="48" t="s">
        <v>120</v>
      </c>
      <c r="D148" s="48" t="s">
        <v>125</v>
      </c>
      <c r="E148" s="48"/>
      <c r="F148" s="7">
        <v>25</v>
      </c>
      <c r="G148" s="8">
        <f t="shared" si="12"/>
        <v>0</v>
      </c>
      <c r="H148" s="8">
        <v>25</v>
      </c>
      <c r="I148" s="4"/>
      <c r="J148" s="1"/>
      <c r="K148" s="1"/>
      <c r="L148" s="1"/>
      <c r="M148" s="1"/>
      <c r="N148" s="1"/>
    </row>
    <row r="149" spans="1:14" ht="37.5">
      <c r="A149" s="15" t="s">
        <v>11</v>
      </c>
      <c r="B149" s="48" t="s">
        <v>86</v>
      </c>
      <c r="C149" s="48">
        <v>13</v>
      </c>
      <c r="D149" s="48" t="s">
        <v>125</v>
      </c>
      <c r="E149" s="48">
        <v>244</v>
      </c>
      <c r="F149" s="7">
        <v>25</v>
      </c>
      <c r="G149" s="8">
        <f t="shared" si="12"/>
        <v>0</v>
      </c>
      <c r="H149" s="8">
        <v>25</v>
      </c>
      <c r="I149" s="4"/>
      <c r="J149" s="1"/>
      <c r="K149" s="1"/>
      <c r="L149" s="1"/>
      <c r="M149" s="1"/>
      <c r="N149" s="1"/>
    </row>
    <row r="150" spans="1:14" s="23" customFormat="1" ht="18.75">
      <c r="A150" s="44" t="s">
        <v>208</v>
      </c>
      <c r="B150" s="46" t="s">
        <v>87</v>
      </c>
      <c r="C150" s="46"/>
      <c r="D150" s="46"/>
      <c r="E150" s="46"/>
      <c r="F150" s="19">
        <f>F151</f>
        <v>707.8</v>
      </c>
      <c r="G150" s="16">
        <f t="shared" ref="G150:G156" si="19">H150-F150</f>
        <v>20.5</v>
      </c>
      <c r="H150" s="19">
        <f t="shared" ref="H150" si="20">H151</f>
        <v>728.3</v>
      </c>
      <c r="I150" s="4"/>
      <c r="J150" s="1"/>
      <c r="K150" s="1"/>
      <c r="L150" s="1"/>
      <c r="M150" s="1"/>
      <c r="N150" s="1"/>
    </row>
    <row r="151" spans="1:14" s="23" customFormat="1" ht="37.5">
      <c r="A151" s="44" t="s">
        <v>131</v>
      </c>
      <c r="B151" s="46" t="s">
        <v>87</v>
      </c>
      <c r="C151" s="46" t="s">
        <v>88</v>
      </c>
      <c r="D151" s="46"/>
      <c r="E151" s="46"/>
      <c r="F151" s="19">
        <f>F152</f>
        <v>707.8</v>
      </c>
      <c r="G151" s="16">
        <f t="shared" si="19"/>
        <v>20.5</v>
      </c>
      <c r="H151" s="19">
        <f>H152+H154</f>
        <v>728.3</v>
      </c>
      <c r="I151" s="4"/>
      <c r="J151" s="1"/>
      <c r="K151" s="1"/>
      <c r="L151" s="1"/>
      <c r="M151" s="1"/>
      <c r="N151" s="1"/>
    </row>
    <row r="152" spans="1:14" s="23" customFormat="1" ht="75">
      <c r="A152" s="15" t="s">
        <v>132</v>
      </c>
      <c r="B152" s="48" t="s">
        <v>87</v>
      </c>
      <c r="C152" s="48" t="s">
        <v>88</v>
      </c>
      <c r="D152" s="48" t="s">
        <v>133</v>
      </c>
      <c r="E152" s="48"/>
      <c r="F152" s="7">
        <f>F153</f>
        <v>707.8</v>
      </c>
      <c r="G152" s="8">
        <f t="shared" si="19"/>
        <v>14.5</v>
      </c>
      <c r="H152" s="7">
        <f>H153</f>
        <v>722.3</v>
      </c>
      <c r="I152" s="4"/>
      <c r="J152" s="1"/>
      <c r="K152" s="1"/>
      <c r="L152" s="1"/>
      <c r="M152" s="1"/>
      <c r="N152" s="1"/>
    </row>
    <row r="153" spans="1:14" s="23" customFormat="1" ht="18.75">
      <c r="A153" s="15" t="s">
        <v>135</v>
      </c>
      <c r="B153" s="48" t="s">
        <v>87</v>
      </c>
      <c r="C153" s="48" t="s">
        <v>88</v>
      </c>
      <c r="D153" s="48" t="s">
        <v>133</v>
      </c>
      <c r="E153" s="48" t="s">
        <v>134</v>
      </c>
      <c r="F153" s="7">
        <v>707.8</v>
      </c>
      <c r="G153" s="8">
        <f t="shared" si="19"/>
        <v>14.5</v>
      </c>
      <c r="H153" s="7">
        <v>722.3</v>
      </c>
      <c r="I153" s="4"/>
      <c r="J153" s="1"/>
      <c r="K153" s="1"/>
      <c r="L153" s="1"/>
      <c r="M153" s="1"/>
      <c r="N153" s="1"/>
    </row>
    <row r="154" spans="1:14" s="23" customFormat="1" ht="168.75">
      <c r="A154" s="15" t="s">
        <v>252</v>
      </c>
      <c r="B154" s="48" t="s">
        <v>87</v>
      </c>
      <c r="C154" s="48" t="s">
        <v>88</v>
      </c>
      <c r="D154" s="48" t="s">
        <v>253</v>
      </c>
      <c r="E154" s="48"/>
      <c r="F154" s="7"/>
      <c r="G154" s="8">
        <f t="shared" si="19"/>
        <v>6</v>
      </c>
      <c r="H154" s="7">
        <f>H155</f>
        <v>6</v>
      </c>
      <c r="I154" s="4"/>
      <c r="J154" s="1"/>
      <c r="K154" s="1"/>
      <c r="L154" s="1"/>
      <c r="M154" s="1"/>
      <c r="N154" s="1"/>
    </row>
    <row r="155" spans="1:14" s="23" customFormat="1" ht="37.5">
      <c r="A155" s="15" t="s">
        <v>10</v>
      </c>
      <c r="B155" s="48" t="s">
        <v>87</v>
      </c>
      <c r="C155" s="48" t="s">
        <v>88</v>
      </c>
      <c r="D155" s="48" t="s">
        <v>253</v>
      </c>
      <c r="E155" s="48" t="s">
        <v>254</v>
      </c>
      <c r="F155" s="7"/>
      <c r="G155" s="8">
        <f t="shared" si="19"/>
        <v>6</v>
      </c>
      <c r="H155" s="7">
        <f>H156</f>
        <v>6</v>
      </c>
      <c r="I155" s="4"/>
      <c r="J155" s="1"/>
      <c r="K155" s="1"/>
      <c r="L155" s="1"/>
      <c r="M155" s="1"/>
      <c r="N155" s="1"/>
    </row>
    <row r="156" spans="1:14" s="23" customFormat="1" ht="37.5">
      <c r="A156" s="15" t="s">
        <v>11</v>
      </c>
      <c r="B156" s="48" t="s">
        <v>87</v>
      </c>
      <c r="C156" s="48" t="s">
        <v>88</v>
      </c>
      <c r="D156" s="48" t="s">
        <v>253</v>
      </c>
      <c r="E156" s="48">
        <v>244</v>
      </c>
      <c r="F156" s="7"/>
      <c r="G156" s="8">
        <f t="shared" si="19"/>
        <v>6</v>
      </c>
      <c r="H156" s="7">
        <v>6</v>
      </c>
      <c r="I156" s="4"/>
      <c r="J156" s="1"/>
      <c r="K156" s="1"/>
      <c r="L156" s="1"/>
      <c r="M156" s="1"/>
      <c r="N156" s="1"/>
    </row>
    <row r="157" spans="1:14" ht="56.25">
      <c r="A157" s="44" t="s">
        <v>180</v>
      </c>
      <c r="B157" s="46" t="s">
        <v>88</v>
      </c>
      <c r="C157" s="46"/>
      <c r="D157" s="46"/>
      <c r="E157" s="46"/>
      <c r="F157" s="19"/>
      <c r="G157" s="16">
        <f t="shared" si="12"/>
        <v>72.599999999999994</v>
      </c>
      <c r="H157" s="16">
        <v>72.599999999999994</v>
      </c>
      <c r="I157" s="4"/>
      <c r="J157" s="1"/>
      <c r="K157" s="1"/>
      <c r="L157" s="1"/>
      <c r="M157" s="1"/>
      <c r="N157" s="1"/>
    </row>
    <row r="158" spans="1:14" ht="75">
      <c r="A158" s="44" t="s">
        <v>181</v>
      </c>
      <c r="B158" s="46" t="s">
        <v>88</v>
      </c>
      <c r="C158" s="46" t="s">
        <v>182</v>
      </c>
      <c r="D158" s="46"/>
      <c r="E158" s="46"/>
      <c r="F158" s="19"/>
      <c r="G158" s="16">
        <f t="shared" si="12"/>
        <v>72.599999999999994</v>
      </c>
      <c r="H158" s="16">
        <v>72.599999999999994</v>
      </c>
      <c r="I158" s="4"/>
      <c r="J158" s="1"/>
      <c r="K158" s="1"/>
      <c r="L158" s="1"/>
      <c r="M158" s="1"/>
      <c r="N158" s="1"/>
    </row>
    <row r="159" spans="1:14" ht="37.5">
      <c r="A159" s="15" t="s">
        <v>18</v>
      </c>
      <c r="B159" s="48" t="s">
        <v>88</v>
      </c>
      <c r="C159" s="48" t="s">
        <v>182</v>
      </c>
      <c r="D159" s="48" t="s">
        <v>107</v>
      </c>
      <c r="E159" s="48"/>
      <c r="F159" s="7"/>
      <c r="G159" s="8">
        <f t="shared" si="12"/>
        <v>72.599999999999994</v>
      </c>
      <c r="H159" s="8">
        <v>72.599999999999994</v>
      </c>
      <c r="I159" s="4"/>
      <c r="J159" s="1"/>
      <c r="K159" s="1"/>
      <c r="L159" s="1"/>
      <c r="M159" s="1"/>
      <c r="N159" s="1"/>
    </row>
    <row r="160" spans="1:14" ht="93.75">
      <c r="A160" s="15" t="s">
        <v>318</v>
      </c>
      <c r="B160" s="48" t="s">
        <v>88</v>
      </c>
      <c r="C160" s="48" t="s">
        <v>182</v>
      </c>
      <c r="D160" s="48" t="s">
        <v>155</v>
      </c>
      <c r="E160" s="48"/>
      <c r="F160" s="7"/>
      <c r="G160" s="8">
        <f t="shared" si="12"/>
        <v>72.599999999999994</v>
      </c>
      <c r="H160" s="8">
        <v>72.599999999999994</v>
      </c>
      <c r="I160" s="4"/>
      <c r="J160" s="1"/>
      <c r="K160" s="1"/>
      <c r="L160" s="1"/>
      <c r="M160" s="1"/>
      <c r="N160" s="1"/>
    </row>
    <row r="161" spans="1:14" ht="37.5">
      <c r="A161" s="15" t="s">
        <v>11</v>
      </c>
      <c r="B161" s="48" t="s">
        <v>88</v>
      </c>
      <c r="C161" s="48" t="s">
        <v>182</v>
      </c>
      <c r="D161" s="48" t="s">
        <v>155</v>
      </c>
      <c r="E161" s="48">
        <v>244</v>
      </c>
      <c r="F161" s="7"/>
      <c r="G161" s="8">
        <f t="shared" si="12"/>
        <v>72.599999999999994</v>
      </c>
      <c r="H161" s="8">
        <v>72.599999999999994</v>
      </c>
      <c r="I161" s="4"/>
      <c r="J161" s="1"/>
      <c r="K161" s="1"/>
      <c r="L161" s="1"/>
      <c r="M161" s="1"/>
      <c r="N161" s="1"/>
    </row>
    <row r="162" spans="1:14" ht="18.75">
      <c r="A162" s="44" t="s">
        <v>46</v>
      </c>
      <c r="B162" s="46" t="s">
        <v>89</v>
      </c>
      <c r="C162" s="46"/>
      <c r="D162" s="46"/>
      <c r="E162" s="48"/>
      <c r="F162" s="19" t="e">
        <f>F163+F173</f>
        <v>#REF!</v>
      </c>
      <c r="G162" s="16" t="e">
        <f t="shared" si="12"/>
        <v>#REF!</v>
      </c>
      <c r="H162" s="19">
        <f>H169+H173+H197</f>
        <v>12975.400000000001</v>
      </c>
      <c r="I162" s="4"/>
      <c r="J162" s="1"/>
      <c r="K162" s="1"/>
      <c r="L162" s="1"/>
      <c r="M162" s="1"/>
      <c r="N162" s="1"/>
    </row>
    <row r="163" spans="1:14" ht="37.5" hidden="1">
      <c r="A163" s="44" t="s">
        <v>47</v>
      </c>
      <c r="B163" s="46" t="s">
        <v>89</v>
      </c>
      <c r="C163" s="46" t="s">
        <v>91</v>
      </c>
      <c r="D163" s="46"/>
      <c r="E163" s="49"/>
      <c r="F163" s="17">
        <f>F164</f>
        <v>0</v>
      </c>
      <c r="G163" s="16">
        <f t="shared" si="12"/>
        <v>0</v>
      </c>
      <c r="H163" s="8"/>
      <c r="I163" s="4"/>
      <c r="J163" s="1"/>
      <c r="K163" s="1"/>
      <c r="L163" s="1"/>
      <c r="M163" s="1"/>
      <c r="N163" s="1"/>
    </row>
    <row r="164" spans="1:14" ht="37.5" hidden="1">
      <c r="A164" s="15" t="s">
        <v>18</v>
      </c>
      <c r="B164" s="48" t="s">
        <v>89</v>
      </c>
      <c r="C164" s="48" t="s">
        <v>91</v>
      </c>
      <c r="D164" s="48" t="s">
        <v>107</v>
      </c>
      <c r="E164" s="47"/>
      <c r="F164" s="7">
        <f>F165+F167</f>
        <v>0</v>
      </c>
      <c r="G164" s="16">
        <f t="shared" si="12"/>
        <v>0</v>
      </c>
      <c r="H164" s="8"/>
      <c r="I164" s="4"/>
      <c r="J164" s="1"/>
      <c r="K164" s="1"/>
      <c r="L164" s="1"/>
      <c r="M164" s="1"/>
      <c r="N164" s="1"/>
    </row>
    <row r="165" spans="1:14" ht="112.5" hidden="1">
      <c r="A165" s="15" t="s">
        <v>48</v>
      </c>
      <c r="B165" s="48" t="s">
        <v>89</v>
      </c>
      <c r="C165" s="48" t="s">
        <v>91</v>
      </c>
      <c r="D165" s="48" t="s">
        <v>136</v>
      </c>
      <c r="E165" s="47"/>
      <c r="F165" s="7"/>
      <c r="G165" s="16">
        <f t="shared" si="12"/>
        <v>0</v>
      </c>
      <c r="H165" s="8"/>
      <c r="I165" s="4"/>
      <c r="J165" s="1"/>
      <c r="K165" s="1"/>
      <c r="L165" s="1"/>
      <c r="M165" s="1"/>
      <c r="N165" s="1"/>
    </row>
    <row r="166" spans="1:14" ht="37.5" hidden="1">
      <c r="A166" s="15" t="s">
        <v>11</v>
      </c>
      <c r="B166" s="48" t="s">
        <v>89</v>
      </c>
      <c r="C166" s="48" t="s">
        <v>91</v>
      </c>
      <c r="D166" s="48" t="s">
        <v>136</v>
      </c>
      <c r="E166" s="48">
        <v>244</v>
      </c>
      <c r="F166" s="7"/>
      <c r="G166" s="16">
        <f t="shared" si="12"/>
        <v>0</v>
      </c>
      <c r="H166" s="8"/>
      <c r="I166" s="4"/>
      <c r="J166" s="1"/>
      <c r="K166" s="1"/>
      <c r="L166" s="1"/>
      <c r="M166" s="1"/>
      <c r="N166" s="1"/>
    </row>
    <row r="167" spans="1:14" ht="93.75" hidden="1">
      <c r="A167" s="15" t="s">
        <v>140</v>
      </c>
      <c r="B167" s="48" t="s">
        <v>89</v>
      </c>
      <c r="C167" s="48" t="s">
        <v>91</v>
      </c>
      <c r="D167" s="48" t="s">
        <v>137</v>
      </c>
      <c r="E167" s="48"/>
      <c r="F167" s="7"/>
      <c r="G167" s="16">
        <f t="shared" si="12"/>
        <v>0</v>
      </c>
      <c r="H167" s="8"/>
      <c r="I167" s="4"/>
      <c r="J167" s="1"/>
      <c r="K167" s="1"/>
      <c r="L167" s="1"/>
      <c r="M167" s="1"/>
      <c r="N167" s="1"/>
    </row>
    <row r="168" spans="1:14" ht="37.5" hidden="1">
      <c r="A168" s="15" t="s">
        <v>11</v>
      </c>
      <c r="B168" s="48" t="s">
        <v>89</v>
      </c>
      <c r="C168" s="48" t="s">
        <v>91</v>
      </c>
      <c r="D168" s="48" t="s">
        <v>137</v>
      </c>
      <c r="E168" s="48">
        <v>244</v>
      </c>
      <c r="F168" s="7"/>
      <c r="G168" s="16">
        <f t="shared" si="12"/>
        <v>0</v>
      </c>
      <c r="H168" s="8"/>
      <c r="I168" s="4"/>
      <c r="J168" s="1"/>
      <c r="K168" s="1"/>
      <c r="L168" s="1"/>
      <c r="M168" s="1"/>
      <c r="N168" s="1"/>
    </row>
    <row r="169" spans="1:14" ht="37.5">
      <c r="A169" s="44" t="s">
        <v>47</v>
      </c>
      <c r="B169" s="46" t="s">
        <v>89</v>
      </c>
      <c r="C169" s="46" t="s">
        <v>91</v>
      </c>
      <c r="D169" s="46"/>
      <c r="E169" s="46"/>
      <c r="F169" s="19"/>
      <c r="G169" s="16">
        <f t="shared" si="12"/>
        <v>1</v>
      </c>
      <c r="H169" s="16">
        <v>1</v>
      </c>
      <c r="I169" s="4"/>
      <c r="J169" s="1"/>
      <c r="K169" s="1"/>
      <c r="L169" s="1"/>
      <c r="M169" s="1"/>
      <c r="N169" s="1"/>
    </row>
    <row r="170" spans="1:14" ht="37.5">
      <c r="A170" s="15" t="s">
        <v>18</v>
      </c>
      <c r="B170" s="48" t="s">
        <v>89</v>
      </c>
      <c r="C170" s="48" t="s">
        <v>91</v>
      </c>
      <c r="D170" s="48" t="s">
        <v>107</v>
      </c>
      <c r="E170" s="48"/>
      <c r="F170" s="7"/>
      <c r="G170" s="8">
        <f t="shared" si="12"/>
        <v>1</v>
      </c>
      <c r="H170" s="8">
        <v>1</v>
      </c>
      <c r="I170" s="4"/>
      <c r="J170" s="1"/>
      <c r="K170" s="1"/>
      <c r="L170" s="1"/>
      <c r="M170" s="1"/>
      <c r="N170" s="1"/>
    </row>
    <row r="171" spans="1:14" ht="112.5">
      <c r="A171" s="15" t="s">
        <v>319</v>
      </c>
      <c r="B171" s="48" t="s">
        <v>89</v>
      </c>
      <c r="C171" s="48" t="s">
        <v>91</v>
      </c>
      <c r="D171" s="48" t="s">
        <v>136</v>
      </c>
      <c r="E171" s="48"/>
      <c r="F171" s="7"/>
      <c r="G171" s="8">
        <f t="shared" si="12"/>
        <v>1</v>
      </c>
      <c r="H171" s="8">
        <v>1</v>
      </c>
      <c r="I171" s="4"/>
      <c r="J171" s="1"/>
      <c r="K171" s="1"/>
      <c r="L171" s="1"/>
      <c r="M171" s="1"/>
      <c r="N171" s="1"/>
    </row>
    <row r="172" spans="1:14" ht="37.5">
      <c r="A172" s="15" t="s">
        <v>11</v>
      </c>
      <c r="B172" s="48" t="s">
        <v>89</v>
      </c>
      <c r="C172" s="48" t="s">
        <v>91</v>
      </c>
      <c r="D172" s="48" t="s">
        <v>136</v>
      </c>
      <c r="E172" s="48">
        <v>244</v>
      </c>
      <c r="F172" s="7"/>
      <c r="G172" s="8">
        <f t="shared" si="12"/>
        <v>1</v>
      </c>
      <c r="H172" s="8">
        <v>1</v>
      </c>
      <c r="I172" s="4"/>
      <c r="J172" s="1"/>
      <c r="K172" s="1"/>
      <c r="L172" s="1"/>
      <c r="M172" s="1"/>
      <c r="N172" s="1"/>
    </row>
    <row r="173" spans="1:14" ht="37.5">
      <c r="A173" s="44" t="s">
        <v>49</v>
      </c>
      <c r="B173" s="46" t="s">
        <v>89</v>
      </c>
      <c r="C173" s="46" t="s">
        <v>92</v>
      </c>
      <c r="D173" s="46"/>
      <c r="E173" s="49"/>
      <c r="F173" s="17" t="e">
        <f>F174+#REF!</f>
        <v>#REF!</v>
      </c>
      <c r="G173" s="16" t="e">
        <f t="shared" si="12"/>
        <v>#REF!</v>
      </c>
      <c r="H173" s="17">
        <f>H174+H191</f>
        <v>12971.400000000001</v>
      </c>
      <c r="I173" s="4"/>
      <c r="J173" s="1"/>
      <c r="K173" s="1"/>
      <c r="L173" s="1"/>
      <c r="M173" s="1"/>
      <c r="N173" s="1"/>
    </row>
    <row r="174" spans="1:14" ht="37.5">
      <c r="A174" s="15" t="s">
        <v>20</v>
      </c>
      <c r="B174" s="48" t="s">
        <v>89</v>
      </c>
      <c r="C174" s="48" t="s">
        <v>92</v>
      </c>
      <c r="D174" s="48" t="s">
        <v>107</v>
      </c>
      <c r="E174" s="47"/>
      <c r="F174" s="7">
        <f>F175+F179</f>
        <v>12.9</v>
      </c>
      <c r="G174" s="8">
        <f t="shared" si="12"/>
        <v>74.099999999999994</v>
      </c>
      <c r="H174" s="7">
        <f>H177+H179</f>
        <v>87</v>
      </c>
      <c r="I174" s="4"/>
      <c r="J174" s="1"/>
      <c r="K174" s="1"/>
      <c r="L174" s="1"/>
      <c r="M174" s="1"/>
      <c r="N174" s="1"/>
    </row>
    <row r="175" spans="1:14" ht="75" hidden="1">
      <c r="A175" s="15" t="s">
        <v>179</v>
      </c>
      <c r="B175" s="48" t="s">
        <v>89</v>
      </c>
      <c r="C175" s="48" t="s">
        <v>92</v>
      </c>
      <c r="D175" s="48" t="s">
        <v>139</v>
      </c>
      <c r="E175" s="47"/>
      <c r="F175" s="7"/>
      <c r="G175" s="8">
        <f t="shared" si="12"/>
        <v>0</v>
      </c>
      <c r="H175" s="8"/>
      <c r="I175" s="4"/>
      <c r="J175" s="1"/>
      <c r="K175" s="1"/>
      <c r="L175" s="1"/>
      <c r="M175" s="1"/>
      <c r="N175" s="1"/>
    </row>
    <row r="176" spans="1:14" ht="37.5" hidden="1">
      <c r="A176" s="15" t="s">
        <v>11</v>
      </c>
      <c r="B176" s="48" t="s">
        <v>89</v>
      </c>
      <c r="C176" s="48" t="s">
        <v>92</v>
      </c>
      <c r="D176" s="48" t="s">
        <v>139</v>
      </c>
      <c r="E176" s="48">
        <v>244</v>
      </c>
      <c r="F176" s="7"/>
      <c r="G176" s="8">
        <f t="shared" si="12"/>
        <v>0</v>
      </c>
      <c r="H176" s="8"/>
      <c r="I176" s="4"/>
      <c r="J176" s="1"/>
      <c r="K176" s="1"/>
      <c r="L176" s="1"/>
      <c r="M176" s="1"/>
      <c r="N176" s="1"/>
    </row>
    <row r="177" spans="1:14" ht="93.75">
      <c r="A177" s="15" t="s">
        <v>320</v>
      </c>
      <c r="B177" s="48" t="s">
        <v>89</v>
      </c>
      <c r="C177" s="48" t="s">
        <v>92</v>
      </c>
      <c r="D177" s="48" t="s">
        <v>139</v>
      </c>
      <c r="E177" s="48"/>
      <c r="F177" s="7"/>
      <c r="G177" s="8">
        <f t="shared" si="12"/>
        <v>50</v>
      </c>
      <c r="H177" s="8">
        <v>50</v>
      </c>
      <c r="I177" s="4"/>
      <c r="J177" s="1"/>
      <c r="K177" s="1"/>
      <c r="L177" s="1"/>
      <c r="M177" s="1"/>
      <c r="N177" s="1"/>
    </row>
    <row r="178" spans="1:14" ht="37.5">
      <c r="A178" s="15" t="s">
        <v>11</v>
      </c>
      <c r="B178" s="48" t="s">
        <v>89</v>
      </c>
      <c r="C178" s="48" t="s">
        <v>92</v>
      </c>
      <c r="D178" s="48" t="s">
        <v>139</v>
      </c>
      <c r="E178" s="48">
        <v>244</v>
      </c>
      <c r="F178" s="7"/>
      <c r="G178" s="8">
        <f t="shared" si="12"/>
        <v>50</v>
      </c>
      <c r="H178" s="8">
        <v>50</v>
      </c>
      <c r="I178" s="4"/>
      <c r="J178" s="1"/>
      <c r="K178" s="1"/>
      <c r="L178" s="1"/>
      <c r="M178" s="1"/>
      <c r="N178" s="1"/>
    </row>
    <row r="179" spans="1:14" ht="112.5">
      <c r="A179" s="15" t="s">
        <v>327</v>
      </c>
      <c r="B179" s="48" t="s">
        <v>89</v>
      </c>
      <c r="C179" s="48" t="s">
        <v>92</v>
      </c>
      <c r="D179" s="48" t="s">
        <v>138</v>
      </c>
      <c r="E179" s="48"/>
      <c r="F179" s="7">
        <v>12.9</v>
      </c>
      <c r="G179" s="8">
        <f t="shared" si="12"/>
        <v>24.1</v>
      </c>
      <c r="H179" s="8">
        <v>37</v>
      </c>
      <c r="I179" s="4"/>
      <c r="J179" s="1"/>
      <c r="K179" s="1"/>
      <c r="L179" s="1"/>
      <c r="M179" s="1"/>
      <c r="N179" s="1"/>
    </row>
    <row r="180" spans="1:14" ht="37.5">
      <c r="A180" s="15" t="s">
        <v>11</v>
      </c>
      <c r="B180" s="48" t="s">
        <v>89</v>
      </c>
      <c r="C180" s="48" t="s">
        <v>92</v>
      </c>
      <c r="D180" s="48" t="s">
        <v>138</v>
      </c>
      <c r="E180" s="48">
        <v>244</v>
      </c>
      <c r="F180" s="7">
        <v>12.9</v>
      </c>
      <c r="G180" s="8">
        <f t="shared" si="12"/>
        <v>24.1</v>
      </c>
      <c r="H180" s="8">
        <v>37</v>
      </c>
      <c r="I180" s="4"/>
      <c r="J180" s="1"/>
      <c r="K180" s="1"/>
      <c r="L180" s="1"/>
      <c r="M180" s="1"/>
      <c r="N180" s="1"/>
    </row>
    <row r="181" spans="1:14" ht="18.75" hidden="1">
      <c r="A181" s="44" t="s">
        <v>16</v>
      </c>
      <c r="B181" s="46" t="s">
        <v>90</v>
      </c>
      <c r="C181" s="46"/>
      <c r="D181" s="46"/>
      <c r="E181" s="47"/>
      <c r="F181" s="19"/>
      <c r="G181" s="8">
        <f t="shared" si="12"/>
        <v>0</v>
      </c>
      <c r="H181" s="8"/>
      <c r="I181" s="4"/>
      <c r="J181" s="1"/>
      <c r="K181" s="1"/>
      <c r="L181" s="1"/>
      <c r="M181" s="1"/>
      <c r="N181" s="1"/>
    </row>
    <row r="182" spans="1:14" ht="37.5" hidden="1">
      <c r="A182" s="44" t="s">
        <v>17</v>
      </c>
      <c r="B182" s="46" t="s">
        <v>90</v>
      </c>
      <c r="C182" s="46" t="s">
        <v>91</v>
      </c>
      <c r="D182" s="46"/>
      <c r="E182" s="49"/>
      <c r="F182" s="19"/>
      <c r="G182" s="8">
        <f t="shared" si="12"/>
        <v>0</v>
      </c>
      <c r="H182" s="8"/>
      <c r="I182" s="4"/>
      <c r="J182" s="1"/>
      <c r="K182" s="1"/>
      <c r="L182" s="1"/>
      <c r="M182" s="1"/>
      <c r="N182" s="1"/>
    </row>
    <row r="183" spans="1:14" ht="37.5" hidden="1">
      <c r="A183" s="15" t="s">
        <v>18</v>
      </c>
      <c r="B183" s="48" t="s">
        <v>90</v>
      </c>
      <c r="C183" s="48" t="s">
        <v>91</v>
      </c>
      <c r="D183" s="48" t="s">
        <v>107</v>
      </c>
      <c r="E183" s="47"/>
      <c r="F183" s="7"/>
      <c r="G183" s="8">
        <f t="shared" si="12"/>
        <v>0</v>
      </c>
      <c r="H183" s="8"/>
      <c r="I183" s="4"/>
      <c r="J183" s="1"/>
      <c r="K183" s="1"/>
      <c r="L183" s="1"/>
      <c r="M183" s="1"/>
      <c r="N183" s="1"/>
    </row>
    <row r="184" spans="1:14" ht="93.75" hidden="1">
      <c r="A184" s="15" t="s">
        <v>19</v>
      </c>
      <c r="B184" s="48" t="s">
        <v>90</v>
      </c>
      <c r="C184" s="48" t="s">
        <v>91</v>
      </c>
      <c r="D184" s="48" t="s">
        <v>143</v>
      </c>
      <c r="E184" s="47"/>
      <c r="F184" s="7"/>
      <c r="G184" s="8">
        <f t="shared" si="12"/>
        <v>0</v>
      </c>
      <c r="H184" s="8"/>
      <c r="I184" s="4"/>
      <c r="J184" s="1"/>
      <c r="K184" s="1"/>
      <c r="L184" s="1"/>
      <c r="M184" s="1"/>
      <c r="N184" s="1"/>
    </row>
    <row r="185" spans="1:14" ht="37.5" hidden="1">
      <c r="A185" s="15" t="s">
        <v>11</v>
      </c>
      <c r="B185" s="48" t="s">
        <v>90</v>
      </c>
      <c r="C185" s="48" t="s">
        <v>91</v>
      </c>
      <c r="D185" s="48" t="s">
        <v>143</v>
      </c>
      <c r="E185" s="48">
        <v>244</v>
      </c>
      <c r="F185" s="7"/>
      <c r="G185" s="8">
        <f t="shared" si="12"/>
        <v>0</v>
      </c>
      <c r="H185" s="8"/>
      <c r="I185" s="4"/>
      <c r="J185" s="1"/>
      <c r="K185" s="1"/>
      <c r="L185" s="1"/>
      <c r="M185" s="1"/>
      <c r="N185" s="1"/>
    </row>
    <row r="186" spans="1:14" ht="18.75" hidden="1">
      <c r="A186" s="44" t="s">
        <v>50</v>
      </c>
      <c r="B186" s="46" t="s">
        <v>93</v>
      </c>
      <c r="C186" s="46"/>
      <c r="D186" s="49"/>
      <c r="E186" s="49"/>
      <c r="F186" s="7"/>
      <c r="G186" s="8">
        <f t="shared" si="12"/>
        <v>0</v>
      </c>
      <c r="H186" s="8"/>
      <c r="I186" s="4"/>
      <c r="J186" s="1"/>
      <c r="K186" s="1"/>
      <c r="L186" s="1"/>
      <c r="M186" s="1"/>
      <c r="N186" s="1"/>
    </row>
    <row r="187" spans="1:14" ht="18.75" hidden="1">
      <c r="A187" s="44" t="s">
        <v>51</v>
      </c>
      <c r="B187" s="46" t="s">
        <v>93</v>
      </c>
      <c r="C187" s="46" t="s">
        <v>87</v>
      </c>
      <c r="D187" s="49"/>
      <c r="E187" s="48"/>
      <c r="F187" s="7"/>
      <c r="G187" s="8">
        <f t="shared" si="12"/>
        <v>0</v>
      </c>
      <c r="H187" s="8"/>
      <c r="I187" s="4"/>
      <c r="J187" s="1"/>
      <c r="K187" s="1"/>
      <c r="L187" s="1"/>
      <c r="M187" s="1"/>
      <c r="N187" s="1"/>
    </row>
    <row r="188" spans="1:14" ht="75" hidden="1">
      <c r="A188" s="15" t="s">
        <v>147</v>
      </c>
      <c r="B188" s="48" t="s">
        <v>93</v>
      </c>
      <c r="C188" s="48" t="s">
        <v>87</v>
      </c>
      <c r="D188" s="48" t="s">
        <v>148</v>
      </c>
      <c r="E188" s="48"/>
      <c r="F188" s="7"/>
      <c r="G188" s="8">
        <f t="shared" si="12"/>
        <v>0</v>
      </c>
      <c r="H188" s="8"/>
      <c r="I188" s="4"/>
      <c r="J188" s="1"/>
      <c r="K188" s="1"/>
      <c r="L188" s="1"/>
      <c r="M188" s="1"/>
      <c r="N188" s="1"/>
    </row>
    <row r="189" spans="1:14" ht="56.25" hidden="1">
      <c r="A189" s="15" t="s">
        <v>152</v>
      </c>
      <c r="B189" s="48" t="s">
        <v>93</v>
      </c>
      <c r="C189" s="48" t="s">
        <v>87</v>
      </c>
      <c r="D189" s="48" t="s">
        <v>153</v>
      </c>
      <c r="E189" s="48"/>
      <c r="F189" s="7"/>
      <c r="G189" s="8">
        <f t="shared" si="12"/>
        <v>0</v>
      </c>
      <c r="H189" s="8"/>
      <c r="I189" s="4"/>
      <c r="J189" s="1"/>
      <c r="K189" s="1"/>
      <c r="L189" s="1"/>
      <c r="M189" s="1"/>
      <c r="N189" s="1"/>
    </row>
    <row r="190" spans="1:14" ht="37.5" hidden="1">
      <c r="A190" s="15" t="s">
        <v>11</v>
      </c>
      <c r="B190" s="48" t="s">
        <v>90</v>
      </c>
      <c r="C190" s="48" t="s">
        <v>91</v>
      </c>
      <c r="D190" s="48" t="s">
        <v>153</v>
      </c>
      <c r="E190" s="48">
        <v>244</v>
      </c>
      <c r="F190" s="7"/>
      <c r="G190" s="8">
        <f t="shared" si="12"/>
        <v>0</v>
      </c>
      <c r="H190" s="8"/>
      <c r="I190" s="4"/>
      <c r="J190" s="1"/>
      <c r="K190" s="1"/>
      <c r="L190" s="1"/>
      <c r="M190" s="1"/>
      <c r="N190" s="1"/>
    </row>
    <row r="191" spans="1:14" s="20" customFormat="1" ht="93.75">
      <c r="A191" s="15" t="s">
        <v>141</v>
      </c>
      <c r="B191" s="48" t="s">
        <v>89</v>
      </c>
      <c r="C191" s="48" t="s">
        <v>92</v>
      </c>
      <c r="D191" s="48" t="s">
        <v>218</v>
      </c>
      <c r="E191" s="48"/>
      <c r="F191" s="7"/>
      <c r="G191" s="8">
        <f t="shared" si="12"/>
        <v>12884.400000000001</v>
      </c>
      <c r="H191" s="8">
        <f>H192+H195</f>
        <v>12884.400000000001</v>
      </c>
      <c r="I191" s="4"/>
      <c r="J191" s="1"/>
      <c r="K191" s="1"/>
      <c r="L191" s="1"/>
      <c r="M191" s="1"/>
      <c r="N191" s="1"/>
    </row>
    <row r="192" spans="1:14" s="20" customFormat="1" ht="56.25">
      <c r="A192" s="15" t="s">
        <v>219</v>
      </c>
      <c r="B192" s="48" t="s">
        <v>89</v>
      </c>
      <c r="C192" s="48" t="s">
        <v>92</v>
      </c>
      <c r="D192" s="48" t="s">
        <v>220</v>
      </c>
      <c r="E192" s="48"/>
      <c r="F192" s="7"/>
      <c r="G192" s="8">
        <f t="shared" si="12"/>
        <v>10918.7</v>
      </c>
      <c r="H192" s="8">
        <f>H193</f>
        <v>10918.7</v>
      </c>
      <c r="I192" s="4"/>
      <c r="J192" s="1"/>
      <c r="K192" s="1"/>
      <c r="L192" s="1"/>
      <c r="M192" s="1"/>
      <c r="N192" s="1"/>
    </row>
    <row r="193" spans="1:14" s="20" customFormat="1" ht="37.5">
      <c r="A193" s="15" t="s">
        <v>10</v>
      </c>
      <c r="B193" s="48" t="s">
        <v>89</v>
      </c>
      <c r="C193" s="48" t="s">
        <v>92</v>
      </c>
      <c r="D193" s="48" t="s">
        <v>220</v>
      </c>
      <c r="E193" s="48">
        <v>240</v>
      </c>
      <c r="F193" s="7"/>
      <c r="G193" s="8">
        <f t="shared" si="12"/>
        <v>10918.7</v>
      </c>
      <c r="H193" s="8">
        <f>H194</f>
        <v>10918.7</v>
      </c>
      <c r="I193" s="4"/>
      <c r="J193" s="1"/>
      <c r="K193" s="1"/>
      <c r="L193" s="1"/>
      <c r="M193" s="1"/>
      <c r="N193" s="1"/>
    </row>
    <row r="194" spans="1:14" s="20" customFormat="1" ht="37.5">
      <c r="A194" s="15" t="s">
        <v>11</v>
      </c>
      <c r="B194" s="48" t="s">
        <v>89</v>
      </c>
      <c r="C194" s="48" t="s">
        <v>92</v>
      </c>
      <c r="D194" s="48" t="s">
        <v>220</v>
      </c>
      <c r="E194" s="48">
        <v>244</v>
      </c>
      <c r="F194" s="7"/>
      <c r="G194" s="8">
        <f t="shared" si="12"/>
        <v>10918.7</v>
      </c>
      <c r="H194" s="8">
        <v>10918.7</v>
      </c>
      <c r="I194" s="4"/>
      <c r="J194" s="1"/>
      <c r="K194" s="1"/>
      <c r="L194" s="1"/>
      <c r="M194" s="1"/>
      <c r="N194" s="1"/>
    </row>
    <row r="195" spans="1:14" s="23" customFormat="1" ht="56.25">
      <c r="A195" s="15" t="s">
        <v>228</v>
      </c>
      <c r="B195" s="48" t="s">
        <v>89</v>
      </c>
      <c r="C195" s="48" t="s">
        <v>92</v>
      </c>
      <c r="D195" s="48" t="s">
        <v>229</v>
      </c>
      <c r="E195" s="48"/>
      <c r="F195" s="7"/>
      <c r="G195" s="8">
        <f>H195-F195</f>
        <v>1965.7</v>
      </c>
      <c r="H195" s="8">
        <f>H196</f>
        <v>1965.7</v>
      </c>
      <c r="I195" s="4"/>
      <c r="J195" s="1"/>
      <c r="K195" s="1"/>
      <c r="L195" s="1"/>
      <c r="M195" s="1"/>
      <c r="N195" s="1"/>
    </row>
    <row r="196" spans="1:14" s="23" customFormat="1" ht="18.75">
      <c r="A196" s="15" t="s">
        <v>81</v>
      </c>
      <c r="B196" s="48" t="s">
        <v>89</v>
      </c>
      <c r="C196" s="48" t="s">
        <v>92</v>
      </c>
      <c r="D196" s="48" t="s">
        <v>229</v>
      </c>
      <c r="E196" s="48" t="s">
        <v>142</v>
      </c>
      <c r="F196" s="7"/>
      <c r="G196" s="8">
        <f>H196-F196</f>
        <v>1965.7</v>
      </c>
      <c r="H196" s="8">
        <v>1965.7</v>
      </c>
      <c r="I196" s="4"/>
      <c r="J196" s="1"/>
      <c r="K196" s="1"/>
      <c r="L196" s="1"/>
      <c r="M196" s="1"/>
      <c r="N196" s="1"/>
    </row>
    <row r="197" spans="1:14" ht="37.5">
      <c r="A197" s="44" t="s">
        <v>189</v>
      </c>
      <c r="B197" s="46" t="s">
        <v>89</v>
      </c>
      <c r="C197" s="46" t="s">
        <v>190</v>
      </c>
      <c r="D197" s="46"/>
      <c r="E197" s="46"/>
      <c r="F197" s="19"/>
      <c r="G197" s="16">
        <f t="shared" si="12"/>
        <v>3</v>
      </c>
      <c r="H197" s="16">
        <v>3</v>
      </c>
      <c r="I197" s="4"/>
      <c r="J197" s="1"/>
      <c r="K197" s="1"/>
      <c r="L197" s="1"/>
      <c r="M197" s="1"/>
      <c r="N197" s="1"/>
    </row>
    <row r="198" spans="1:14" ht="37.5">
      <c r="A198" s="15" t="s">
        <v>20</v>
      </c>
      <c r="B198" s="48" t="s">
        <v>89</v>
      </c>
      <c r="C198" s="48" t="s">
        <v>190</v>
      </c>
      <c r="D198" s="48" t="s">
        <v>107</v>
      </c>
      <c r="E198" s="48"/>
      <c r="F198" s="7"/>
      <c r="G198" s="8">
        <f t="shared" si="12"/>
        <v>3</v>
      </c>
      <c r="H198" s="8">
        <v>3</v>
      </c>
      <c r="I198" s="4"/>
      <c r="J198" s="1"/>
      <c r="K198" s="1"/>
      <c r="L198" s="1"/>
      <c r="M198" s="1"/>
      <c r="N198" s="1"/>
    </row>
    <row r="199" spans="1:14" ht="75">
      <c r="A199" s="15" t="s">
        <v>191</v>
      </c>
      <c r="B199" s="48" t="s">
        <v>89</v>
      </c>
      <c r="C199" s="48" t="s">
        <v>190</v>
      </c>
      <c r="D199" s="48" t="s">
        <v>192</v>
      </c>
      <c r="E199" s="48"/>
      <c r="F199" s="7"/>
      <c r="G199" s="8">
        <f t="shared" si="12"/>
        <v>3</v>
      </c>
      <c r="H199" s="8">
        <v>3</v>
      </c>
      <c r="I199" s="4"/>
      <c r="J199" s="1"/>
      <c r="K199" s="1"/>
      <c r="L199" s="1"/>
      <c r="M199" s="1"/>
      <c r="N199" s="1"/>
    </row>
    <row r="200" spans="1:14" ht="37.5">
      <c r="A200" s="15" t="s">
        <v>11</v>
      </c>
      <c r="B200" s="48" t="s">
        <v>89</v>
      </c>
      <c r="C200" s="48" t="s">
        <v>190</v>
      </c>
      <c r="D200" s="48" t="s">
        <v>192</v>
      </c>
      <c r="E200" s="48" t="s">
        <v>178</v>
      </c>
      <c r="F200" s="7"/>
      <c r="G200" s="8">
        <f t="shared" si="12"/>
        <v>3</v>
      </c>
      <c r="H200" s="8">
        <v>3</v>
      </c>
      <c r="I200" s="4"/>
      <c r="J200" s="1"/>
      <c r="K200" s="1"/>
      <c r="L200" s="1"/>
      <c r="M200" s="1"/>
      <c r="N200" s="1"/>
    </row>
    <row r="201" spans="1:14" ht="18.75">
      <c r="A201" s="44" t="s">
        <v>16</v>
      </c>
      <c r="B201" s="46" t="s">
        <v>90</v>
      </c>
      <c r="C201" s="46"/>
      <c r="D201" s="46"/>
      <c r="E201" s="46"/>
      <c r="F201" s="19"/>
      <c r="G201" s="16">
        <f t="shared" si="12"/>
        <v>488.4</v>
      </c>
      <c r="H201" s="16">
        <f>H202</f>
        <v>488.4</v>
      </c>
      <c r="I201" s="4"/>
      <c r="J201" s="1"/>
      <c r="K201" s="1"/>
      <c r="L201" s="1"/>
      <c r="M201" s="1"/>
      <c r="N201" s="1"/>
    </row>
    <row r="202" spans="1:14" ht="37.5">
      <c r="A202" s="44" t="s">
        <v>17</v>
      </c>
      <c r="B202" s="46" t="s">
        <v>90</v>
      </c>
      <c r="C202" s="46" t="s">
        <v>91</v>
      </c>
      <c r="D202" s="46"/>
      <c r="E202" s="46"/>
      <c r="F202" s="19"/>
      <c r="G202" s="16">
        <f t="shared" si="12"/>
        <v>488.4</v>
      </c>
      <c r="H202" s="16">
        <f>H203</f>
        <v>488.4</v>
      </c>
      <c r="I202" s="4"/>
      <c r="J202" s="1"/>
      <c r="K202" s="1"/>
      <c r="L202" s="1"/>
      <c r="M202" s="1"/>
      <c r="N202" s="1"/>
    </row>
    <row r="203" spans="1:14" ht="37.5">
      <c r="A203" s="15" t="s">
        <v>20</v>
      </c>
      <c r="B203" s="48" t="s">
        <v>90</v>
      </c>
      <c r="C203" s="48" t="s">
        <v>91</v>
      </c>
      <c r="D203" s="48" t="s">
        <v>107</v>
      </c>
      <c r="E203" s="48"/>
      <c r="F203" s="7"/>
      <c r="G203" s="8">
        <f t="shared" si="12"/>
        <v>488.4</v>
      </c>
      <c r="H203" s="8">
        <f>H204</f>
        <v>488.4</v>
      </c>
      <c r="I203" s="4"/>
      <c r="J203" s="1"/>
      <c r="K203" s="1"/>
      <c r="L203" s="1"/>
      <c r="M203" s="1"/>
      <c r="N203" s="1"/>
    </row>
    <row r="204" spans="1:14" ht="93.75">
      <c r="A204" s="15" t="s">
        <v>321</v>
      </c>
      <c r="B204" s="48" t="s">
        <v>90</v>
      </c>
      <c r="C204" s="48" t="s">
        <v>91</v>
      </c>
      <c r="D204" s="48" t="s">
        <v>143</v>
      </c>
      <c r="E204" s="48"/>
      <c r="F204" s="7"/>
      <c r="G204" s="8">
        <f t="shared" si="12"/>
        <v>488.4</v>
      </c>
      <c r="H204" s="8">
        <f>H205+H207</f>
        <v>488.4</v>
      </c>
      <c r="I204" s="4"/>
      <c r="J204" s="1"/>
      <c r="K204" s="1"/>
      <c r="L204" s="1"/>
      <c r="M204" s="1"/>
      <c r="N204" s="1"/>
    </row>
    <row r="205" spans="1:14" ht="37.5">
      <c r="A205" s="15" t="s">
        <v>11</v>
      </c>
      <c r="B205" s="48" t="s">
        <v>90</v>
      </c>
      <c r="C205" s="48" t="s">
        <v>91</v>
      </c>
      <c r="D205" s="48" t="s">
        <v>143</v>
      </c>
      <c r="E205" s="48" t="s">
        <v>178</v>
      </c>
      <c r="F205" s="7"/>
      <c r="G205" s="8">
        <f t="shared" si="12"/>
        <v>283</v>
      </c>
      <c r="H205" s="8">
        <v>283</v>
      </c>
      <c r="I205" s="4"/>
      <c r="J205" s="1"/>
      <c r="K205" s="1"/>
      <c r="L205" s="1"/>
      <c r="M205" s="1"/>
      <c r="N205" s="1"/>
    </row>
    <row r="206" spans="1:14" s="23" customFormat="1" ht="75">
      <c r="A206" s="15" t="s">
        <v>63</v>
      </c>
      <c r="B206" s="48" t="s">
        <v>90</v>
      </c>
      <c r="C206" s="48" t="s">
        <v>91</v>
      </c>
      <c r="D206" s="48" t="s">
        <v>143</v>
      </c>
      <c r="E206" s="48">
        <v>600</v>
      </c>
      <c r="F206" s="7"/>
      <c r="G206" s="7">
        <f>H206-F206</f>
        <v>205.4</v>
      </c>
      <c r="H206" s="8">
        <v>205.4</v>
      </c>
      <c r="I206" s="4"/>
      <c r="J206" s="1"/>
      <c r="K206" s="1"/>
      <c r="L206" s="1"/>
      <c r="M206" s="1"/>
      <c r="N206" s="1"/>
    </row>
    <row r="207" spans="1:14" s="23" customFormat="1" ht="37.5">
      <c r="A207" s="15" t="s">
        <v>64</v>
      </c>
      <c r="B207" s="48" t="s">
        <v>90</v>
      </c>
      <c r="C207" s="48" t="s">
        <v>91</v>
      </c>
      <c r="D207" s="48" t="s">
        <v>143</v>
      </c>
      <c r="E207" s="48">
        <v>610</v>
      </c>
      <c r="F207" s="7"/>
      <c r="G207" s="7">
        <f>H207-F207</f>
        <v>205.4</v>
      </c>
      <c r="H207" s="8">
        <v>205.4</v>
      </c>
      <c r="I207" s="4"/>
      <c r="J207" s="1"/>
      <c r="K207" s="1"/>
      <c r="L207" s="1"/>
      <c r="M207" s="1"/>
      <c r="N207" s="1"/>
    </row>
    <row r="208" spans="1:14" s="23" customFormat="1" ht="112.5">
      <c r="A208" s="15" t="s">
        <v>65</v>
      </c>
      <c r="B208" s="48" t="s">
        <v>90</v>
      </c>
      <c r="C208" s="48" t="s">
        <v>91</v>
      </c>
      <c r="D208" s="48" t="s">
        <v>143</v>
      </c>
      <c r="E208" s="48">
        <v>611</v>
      </c>
      <c r="F208" s="7"/>
      <c r="G208" s="7">
        <f>H208-F208</f>
        <v>205.4</v>
      </c>
      <c r="H208" s="8">
        <v>205.4</v>
      </c>
      <c r="I208" s="4"/>
      <c r="J208" s="1"/>
      <c r="K208" s="1"/>
      <c r="L208" s="1"/>
      <c r="M208" s="1"/>
      <c r="N208" s="1"/>
    </row>
    <row r="209" spans="1:14" s="23" customFormat="1" ht="18.75">
      <c r="A209" s="44" t="s">
        <v>50</v>
      </c>
      <c r="B209" s="46" t="s">
        <v>93</v>
      </c>
      <c r="C209" s="46"/>
      <c r="D209" s="49"/>
      <c r="E209" s="49"/>
      <c r="F209" s="17" t="e">
        <f>F210+F241</f>
        <v>#REF!</v>
      </c>
      <c r="G209" s="19" t="e">
        <f t="shared" ref="G209:G214" si="21">H209-F209</f>
        <v>#REF!</v>
      </c>
      <c r="H209" s="17">
        <f>H210+H241+H296</f>
        <v>121099.9</v>
      </c>
      <c r="I209" s="4"/>
      <c r="J209" s="1"/>
      <c r="K209" s="1"/>
      <c r="L209" s="1"/>
      <c r="M209" s="1"/>
      <c r="N209" s="1"/>
    </row>
    <row r="210" spans="1:14" s="23" customFormat="1" ht="18.75">
      <c r="A210" s="44" t="s">
        <v>62</v>
      </c>
      <c r="B210" s="46" t="s">
        <v>93</v>
      </c>
      <c r="C210" s="46" t="s">
        <v>86</v>
      </c>
      <c r="D210" s="49"/>
      <c r="E210" s="49"/>
      <c r="F210" s="17" t="e">
        <f>F211+#REF!+#REF!+#REF!+#REF!+#REF!+F231</f>
        <v>#REF!</v>
      </c>
      <c r="G210" s="19" t="e">
        <f t="shared" si="21"/>
        <v>#REF!</v>
      </c>
      <c r="H210" s="17">
        <f>H211+H215+H231</f>
        <v>20966</v>
      </c>
      <c r="I210" s="4"/>
      <c r="J210" s="1"/>
      <c r="K210" s="1"/>
      <c r="L210" s="1"/>
      <c r="M210" s="1"/>
      <c r="N210" s="1"/>
    </row>
    <row r="211" spans="1:14" s="23" customFormat="1" ht="243.75">
      <c r="A211" s="15" t="s">
        <v>322</v>
      </c>
      <c r="B211" s="48" t="s">
        <v>93</v>
      </c>
      <c r="C211" s="48" t="s">
        <v>86</v>
      </c>
      <c r="D211" s="48" t="s">
        <v>144</v>
      </c>
      <c r="E211" s="47"/>
      <c r="F211" s="8" t="e">
        <f>F212</f>
        <v>#REF!</v>
      </c>
      <c r="G211" s="7" t="e">
        <f t="shared" si="21"/>
        <v>#REF!</v>
      </c>
      <c r="H211" s="8">
        <f t="shared" ref="H211" si="22">H212</f>
        <v>19298</v>
      </c>
      <c r="I211" s="4"/>
      <c r="J211" s="1"/>
      <c r="K211" s="1"/>
      <c r="L211" s="1"/>
      <c r="M211" s="1"/>
      <c r="N211" s="1"/>
    </row>
    <row r="212" spans="1:14" s="23" customFormat="1" ht="75">
      <c r="A212" s="15" t="s">
        <v>63</v>
      </c>
      <c r="B212" s="48" t="s">
        <v>93</v>
      </c>
      <c r="C212" s="48" t="s">
        <v>86</v>
      </c>
      <c r="D212" s="48" t="s">
        <v>144</v>
      </c>
      <c r="E212" s="48">
        <v>600</v>
      </c>
      <c r="F212" s="8" t="e">
        <f>F214+#REF!</f>
        <v>#REF!</v>
      </c>
      <c r="G212" s="7" t="e">
        <f t="shared" si="21"/>
        <v>#REF!</v>
      </c>
      <c r="H212" s="8">
        <f>H213</f>
        <v>19298</v>
      </c>
      <c r="I212" s="4"/>
      <c r="J212" s="1"/>
      <c r="K212" s="1"/>
      <c r="L212" s="1"/>
      <c r="M212" s="1"/>
      <c r="N212" s="1"/>
    </row>
    <row r="213" spans="1:14" s="23" customFormat="1" ht="37.5">
      <c r="A213" s="15" t="s">
        <v>64</v>
      </c>
      <c r="B213" s="48" t="s">
        <v>93</v>
      </c>
      <c r="C213" s="48" t="s">
        <v>86</v>
      </c>
      <c r="D213" s="48" t="s">
        <v>144</v>
      </c>
      <c r="E213" s="48">
        <v>610</v>
      </c>
      <c r="F213" s="8" t="e">
        <f>F214+#REF!</f>
        <v>#REF!</v>
      </c>
      <c r="G213" s="7" t="e">
        <f t="shared" si="21"/>
        <v>#REF!</v>
      </c>
      <c r="H213" s="8">
        <f>H214</f>
        <v>19298</v>
      </c>
      <c r="I213" s="4"/>
      <c r="J213" s="1"/>
      <c r="K213" s="1"/>
      <c r="L213" s="1"/>
      <c r="M213" s="1"/>
      <c r="N213" s="1"/>
    </row>
    <row r="214" spans="1:14" s="23" customFormat="1" ht="112.5">
      <c r="A214" s="15" t="s">
        <v>65</v>
      </c>
      <c r="B214" s="48" t="s">
        <v>93</v>
      </c>
      <c r="C214" s="48" t="s">
        <v>86</v>
      </c>
      <c r="D214" s="48" t="s">
        <v>144</v>
      </c>
      <c r="E214" s="48">
        <v>611</v>
      </c>
      <c r="F214" s="8">
        <v>17993.900000000001</v>
      </c>
      <c r="G214" s="7">
        <f t="shared" si="21"/>
        <v>1304.0999999999985</v>
      </c>
      <c r="H214" s="8">
        <v>19298</v>
      </c>
      <c r="I214" s="4"/>
      <c r="J214" s="1"/>
      <c r="K214" s="1"/>
      <c r="L214" s="1"/>
      <c r="M214" s="1"/>
      <c r="N214" s="1"/>
    </row>
    <row r="215" spans="1:14" s="23" customFormat="1" ht="56.25">
      <c r="A215" s="15" t="s">
        <v>222</v>
      </c>
      <c r="B215" s="48" t="s">
        <v>93</v>
      </c>
      <c r="C215" s="48" t="s">
        <v>86</v>
      </c>
      <c r="D215" s="48" t="s">
        <v>223</v>
      </c>
      <c r="E215" s="48"/>
      <c r="F215" s="18"/>
      <c r="G215" s="7">
        <f t="shared" ref="G215:G241" si="23">H215-F215</f>
        <v>1366.3</v>
      </c>
      <c r="H215" s="8">
        <f>H216+H226</f>
        <v>1366.3</v>
      </c>
      <c r="I215" s="4"/>
      <c r="J215" s="1"/>
      <c r="K215" s="1"/>
      <c r="L215" s="1"/>
      <c r="M215" s="1"/>
      <c r="N215" s="1"/>
    </row>
    <row r="216" spans="1:14" s="23" customFormat="1" ht="37.5">
      <c r="A216" s="15" t="s">
        <v>230</v>
      </c>
      <c r="B216" s="48" t="s">
        <v>93</v>
      </c>
      <c r="C216" s="48" t="s">
        <v>86</v>
      </c>
      <c r="D216" s="48" t="s">
        <v>231</v>
      </c>
      <c r="E216" s="48"/>
      <c r="F216" s="18"/>
      <c r="G216" s="7">
        <f t="shared" si="23"/>
        <v>212.1</v>
      </c>
      <c r="H216" s="8">
        <f>H217+H222</f>
        <v>212.1</v>
      </c>
      <c r="I216" s="4"/>
      <c r="J216" s="1"/>
      <c r="K216" s="1"/>
      <c r="L216" s="1"/>
      <c r="M216" s="1"/>
      <c r="N216" s="1"/>
    </row>
    <row r="217" spans="1:14" s="23" customFormat="1" ht="93.75">
      <c r="A217" s="15" t="s">
        <v>232</v>
      </c>
      <c r="B217" s="48" t="s">
        <v>93</v>
      </c>
      <c r="C217" s="48" t="s">
        <v>86</v>
      </c>
      <c r="D217" s="48" t="s">
        <v>233</v>
      </c>
      <c r="E217" s="48"/>
      <c r="F217" s="18"/>
      <c r="G217" s="7">
        <f t="shared" si="23"/>
        <v>93.1</v>
      </c>
      <c r="H217" s="8">
        <f>H218</f>
        <v>93.1</v>
      </c>
      <c r="I217" s="4"/>
      <c r="J217" s="1"/>
      <c r="K217" s="1"/>
      <c r="L217" s="1"/>
      <c r="M217" s="1"/>
      <c r="N217" s="1"/>
    </row>
    <row r="218" spans="1:14" s="23" customFormat="1" ht="75">
      <c r="A218" s="15" t="s">
        <v>63</v>
      </c>
      <c r="B218" s="48" t="s">
        <v>93</v>
      </c>
      <c r="C218" s="48" t="s">
        <v>86</v>
      </c>
      <c r="D218" s="48" t="s">
        <v>233</v>
      </c>
      <c r="E218" s="48" t="s">
        <v>234</v>
      </c>
      <c r="F218" s="18"/>
      <c r="G218" s="7">
        <f t="shared" si="23"/>
        <v>93.1</v>
      </c>
      <c r="H218" s="8">
        <f>H219</f>
        <v>93.1</v>
      </c>
      <c r="I218" s="4"/>
      <c r="J218" s="1"/>
      <c r="K218" s="1"/>
      <c r="L218" s="1"/>
      <c r="M218" s="1"/>
      <c r="N218" s="1"/>
    </row>
    <row r="219" spans="1:14" s="23" customFormat="1" ht="37.5">
      <c r="A219" s="15" t="s">
        <v>64</v>
      </c>
      <c r="B219" s="48" t="s">
        <v>93</v>
      </c>
      <c r="C219" s="48" t="s">
        <v>86</v>
      </c>
      <c r="D219" s="48" t="s">
        <v>233</v>
      </c>
      <c r="E219" s="48" t="s">
        <v>204</v>
      </c>
      <c r="F219" s="18"/>
      <c r="G219" s="7">
        <f t="shared" si="23"/>
        <v>93.1</v>
      </c>
      <c r="H219" s="8">
        <f>H220+H221</f>
        <v>93.1</v>
      </c>
      <c r="I219" s="4"/>
      <c r="J219" s="1"/>
      <c r="K219" s="1"/>
      <c r="L219" s="1"/>
      <c r="M219" s="1"/>
      <c r="N219" s="1"/>
    </row>
    <row r="220" spans="1:14" s="23" customFormat="1" ht="112.5">
      <c r="A220" s="15" t="s">
        <v>65</v>
      </c>
      <c r="B220" s="48" t="s">
        <v>93</v>
      </c>
      <c r="C220" s="48" t="s">
        <v>86</v>
      </c>
      <c r="D220" s="48" t="s">
        <v>233</v>
      </c>
      <c r="E220" s="48" t="s">
        <v>205</v>
      </c>
      <c r="F220" s="18"/>
      <c r="G220" s="7">
        <f t="shared" si="23"/>
        <v>67.099999999999994</v>
      </c>
      <c r="H220" s="8">
        <v>67.099999999999994</v>
      </c>
      <c r="I220" s="4"/>
      <c r="J220" s="1"/>
      <c r="K220" s="1"/>
      <c r="L220" s="1"/>
      <c r="M220" s="1"/>
      <c r="N220" s="1"/>
    </row>
    <row r="221" spans="1:14" s="23" customFormat="1" ht="37.5">
      <c r="A221" s="15" t="s">
        <v>66</v>
      </c>
      <c r="B221" s="48" t="s">
        <v>93</v>
      </c>
      <c r="C221" s="48" t="s">
        <v>86</v>
      </c>
      <c r="D221" s="48" t="s">
        <v>233</v>
      </c>
      <c r="E221" s="48" t="s">
        <v>235</v>
      </c>
      <c r="F221" s="18"/>
      <c r="G221" s="7">
        <f t="shared" si="23"/>
        <v>26</v>
      </c>
      <c r="H221" s="8">
        <v>26</v>
      </c>
      <c r="I221" s="4"/>
      <c r="J221" s="1"/>
      <c r="K221" s="1"/>
      <c r="L221" s="1"/>
      <c r="M221" s="1"/>
      <c r="N221" s="1"/>
    </row>
    <row r="222" spans="1:14" s="23" customFormat="1" ht="93.75">
      <c r="A222" s="15" t="s">
        <v>237</v>
      </c>
      <c r="B222" s="48" t="s">
        <v>93</v>
      </c>
      <c r="C222" s="48" t="s">
        <v>86</v>
      </c>
      <c r="D222" s="48" t="s">
        <v>236</v>
      </c>
      <c r="E222" s="48"/>
      <c r="F222" s="18"/>
      <c r="G222" s="7">
        <f t="shared" si="23"/>
        <v>119</v>
      </c>
      <c r="H222" s="8">
        <f>H223</f>
        <v>119</v>
      </c>
      <c r="I222" s="4"/>
      <c r="J222" s="1"/>
      <c r="K222" s="1"/>
      <c r="L222" s="1"/>
      <c r="M222" s="1"/>
      <c r="N222" s="1"/>
    </row>
    <row r="223" spans="1:14" s="23" customFormat="1" ht="75">
      <c r="A223" s="15" t="s">
        <v>63</v>
      </c>
      <c r="B223" s="48" t="s">
        <v>93</v>
      </c>
      <c r="C223" s="48" t="s">
        <v>86</v>
      </c>
      <c r="D223" s="48" t="s">
        <v>236</v>
      </c>
      <c r="E223" s="48" t="s">
        <v>234</v>
      </c>
      <c r="F223" s="18"/>
      <c r="G223" s="7">
        <f t="shared" si="23"/>
        <v>119</v>
      </c>
      <c r="H223" s="8">
        <f>H224</f>
        <v>119</v>
      </c>
      <c r="I223" s="4"/>
      <c r="J223" s="1"/>
      <c r="K223" s="1"/>
      <c r="L223" s="1"/>
      <c r="M223" s="1"/>
      <c r="N223" s="1"/>
    </row>
    <row r="224" spans="1:14" s="23" customFormat="1" ht="37.5">
      <c r="A224" s="15" t="s">
        <v>64</v>
      </c>
      <c r="B224" s="48" t="s">
        <v>93</v>
      </c>
      <c r="C224" s="48" t="s">
        <v>86</v>
      </c>
      <c r="D224" s="48" t="s">
        <v>236</v>
      </c>
      <c r="E224" s="48" t="s">
        <v>204</v>
      </c>
      <c r="F224" s="18"/>
      <c r="G224" s="7">
        <f t="shared" ref="G224:G225" si="24">H224-F224</f>
        <v>119</v>
      </c>
      <c r="H224" s="8">
        <f>H225</f>
        <v>119</v>
      </c>
      <c r="I224" s="4"/>
      <c r="J224" s="1"/>
      <c r="K224" s="1"/>
      <c r="L224" s="1"/>
      <c r="M224" s="1"/>
      <c r="N224" s="1"/>
    </row>
    <row r="225" spans="1:14" s="23" customFormat="1" ht="37.5">
      <c r="A225" s="15" t="s">
        <v>66</v>
      </c>
      <c r="B225" s="48" t="s">
        <v>93</v>
      </c>
      <c r="C225" s="48" t="s">
        <v>86</v>
      </c>
      <c r="D225" s="48" t="s">
        <v>236</v>
      </c>
      <c r="E225" s="48" t="s">
        <v>235</v>
      </c>
      <c r="F225" s="18"/>
      <c r="G225" s="7">
        <f t="shared" si="24"/>
        <v>119</v>
      </c>
      <c r="H225" s="8">
        <v>119</v>
      </c>
      <c r="I225" s="4"/>
      <c r="J225" s="1"/>
      <c r="K225" s="1"/>
      <c r="L225" s="1"/>
      <c r="M225" s="1"/>
      <c r="N225" s="1"/>
    </row>
    <row r="226" spans="1:14" s="23" customFormat="1" ht="75">
      <c r="A226" s="15" t="s">
        <v>226</v>
      </c>
      <c r="B226" s="48" t="s">
        <v>93</v>
      </c>
      <c r="C226" s="48" t="s">
        <v>86</v>
      </c>
      <c r="D226" s="48" t="s">
        <v>224</v>
      </c>
      <c r="E226" s="48"/>
      <c r="F226" s="18"/>
      <c r="G226" s="7">
        <f t="shared" si="23"/>
        <v>1154.2</v>
      </c>
      <c r="H226" s="8">
        <f>H227</f>
        <v>1154.2</v>
      </c>
      <c r="I226" s="4"/>
      <c r="J226" s="1"/>
      <c r="K226" s="1"/>
      <c r="L226" s="1"/>
      <c r="M226" s="1"/>
      <c r="N226" s="1"/>
    </row>
    <row r="227" spans="1:14" s="23" customFormat="1" ht="131.25">
      <c r="A227" s="15" t="s">
        <v>238</v>
      </c>
      <c r="B227" s="48" t="s">
        <v>93</v>
      </c>
      <c r="C227" s="48" t="s">
        <v>86</v>
      </c>
      <c r="D227" s="48" t="s">
        <v>239</v>
      </c>
      <c r="E227" s="48"/>
      <c r="F227" s="18"/>
      <c r="G227" s="7">
        <f t="shared" si="23"/>
        <v>1154.2</v>
      </c>
      <c r="H227" s="8">
        <f>H228</f>
        <v>1154.2</v>
      </c>
      <c r="I227" s="4"/>
      <c r="J227" s="1"/>
      <c r="K227" s="1"/>
      <c r="L227" s="1"/>
      <c r="M227" s="1"/>
      <c r="N227" s="1"/>
    </row>
    <row r="228" spans="1:14" s="23" customFormat="1" ht="75">
      <c r="A228" s="15" t="s">
        <v>63</v>
      </c>
      <c r="B228" s="48" t="s">
        <v>93</v>
      </c>
      <c r="C228" s="48" t="s">
        <v>86</v>
      </c>
      <c r="D228" s="48" t="s">
        <v>239</v>
      </c>
      <c r="E228" s="48" t="s">
        <v>234</v>
      </c>
      <c r="F228" s="18"/>
      <c r="G228" s="7">
        <f t="shared" si="23"/>
        <v>1154.2</v>
      </c>
      <c r="H228" s="8">
        <f>H229</f>
        <v>1154.2</v>
      </c>
      <c r="I228" s="4"/>
      <c r="J228" s="1"/>
      <c r="K228" s="1"/>
      <c r="L228" s="1"/>
      <c r="M228" s="1"/>
      <c r="N228" s="1"/>
    </row>
    <row r="229" spans="1:14" s="23" customFormat="1" ht="37.5">
      <c r="A229" s="15" t="s">
        <v>64</v>
      </c>
      <c r="B229" s="48" t="s">
        <v>93</v>
      </c>
      <c r="C229" s="48" t="s">
        <v>86</v>
      </c>
      <c r="D229" s="48" t="s">
        <v>239</v>
      </c>
      <c r="E229" s="48" t="s">
        <v>204</v>
      </c>
      <c r="F229" s="18"/>
      <c r="G229" s="7">
        <f t="shared" si="23"/>
        <v>1154.2</v>
      </c>
      <c r="H229" s="8">
        <f>H230</f>
        <v>1154.2</v>
      </c>
      <c r="I229" s="4"/>
      <c r="J229" s="1"/>
      <c r="K229" s="1"/>
      <c r="L229" s="1"/>
      <c r="M229" s="1"/>
      <c r="N229" s="1"/>
    </row>
    <row r="230" spans="1:14" s="23" customFormat="1" ht="37.5">
      <c r="A230" s="15" t="s">
        <v>66</v>
      </c>
      <c r="B230" s="48" t="s">
        <v>93</v>
      </c>
      <c r="C230" s="48" t="s">
        <v>86</v>
      </c>
      <c r="D230" s="48" t="s">
        <v>239</v>
      </c>
      <c r="E230" s="48" t="s">
        <v>235</v>
      </c>
      <c r="F230" s="18"/>
      <c r="G230" s="7">
        <f t="shared" si="23"/>
        <v>1154.2</v>
      </c>
      <c r="H230" s="8">
        <v>1154.2</v>
      </c>
      <c r="I230" s="4"/>
      <c r="J230" s="1"/>
      <c r="K230" s="1"/>
      <c r="L230" s="1"/>
      <c r="M230" s="1"/>
      <c r="N230" s="1"/>
    </row>
    <row r="231" spans="1:14" s="23" customFormat="1" ht="37.5">
      <c r="A231" s="15" t="s">
        <v>18</v>
      </c>
      <c r="B231" s="48" t="s">
        <v>93</v>
      </c>
      <c r="C231" s="48" t="s">
        <v>86</v>
      </c>
      <c r="D231" s="48" t="s">
        <v>107</v>
      </c>
      <c r="E231" s="47"/>
      <c r="F231" s="18"/>
      <c r="G231" s="7">
        <f t="shared" si="23"/>
        <v>301.7</v>
      </c>
      <c r="H231" s="8">
        <f>H232</f>
        <v>301.7</v>
      </c>
      <c r="I231" s="4"/>
      <c r="J231" s="1"/>
      <c r="K231" s="1"/>
      <c r="L231" s="1"/>
      <c r="M231" s="1"/>
      <c r="N231" s="1"/>
    </row>
    <row r="232" spans="1:14" s="23" customFormat="1" ht="75">
      <c r="A232" s="15" t="s">
        <v>323</v>
      </c>
      <c r="B232" s="48" t="s">
        <v>93</v>
      </c>
      <c r="C232" s="48" t="s">
        <v>86</v>
      </c>
      <c r="D232" s="48" t="s">
        <v>148</v>
      </c>
      <c r="E232" s="47"/>
      <c r="F232" s="18"/>
      <c r="G232" s="7">
        <f t="shared" si="23"/>
        <v>301.7</v>
      </c>
      <c r="H232" s="8">
        <f>H233+H237</f>
        <v>301.7</v>
      </c>
      <c r="I232" s="4"/>
      <c r="J232" s="1"/>
      <c r="K232" s="1"/>
      <c r="L232" s="1"/>
      <c r="M232" s="1"/>
      <c r="N232" s="1"/>
    </row>
    <row r="233" spans="1:14" s="23" customFormat="1" ht="37.5">
      <c r="A233" s="15" t="s">
        <v>151</v>
      </c>
      <c r="B233" s="48" t="s">
        <v>93</v>
      </c>
      <c r="C233" s="48" t="s">
        <v>86</v>
      </c>
      <c r="D233" s="48" t="s">
        <v>149</v>
      </c>
      <c r="E233" s="47"/>
      <c r="F233" s="18"/>
      <c r="G233" s="7">
        <f t="shared" si="23"/>
        <v>47</v>
      </c>
      <c r="H233" s="8">
        <v>47</v>
      </c>
      <c r="I233" s="4"/>
      <c r="J233" s="1"/>
      <c r="K233" s="1"/>
      <c r="L233" s="1"/>
      <c r="M233" s="1"/>
      <c r="N233" s="1"/>
    </row>
    <row r="234" spans="1:14" s="23" customFormat="1" ht="75">
      <c r="A234" s="15" t="s">
        <v>63</v>
      </c>
      <c r="B234" s="48" t="s">
        <v>93</v>
      </c>
      <c r="C234" s="48" t="s">
        <v>86</v>
      </c>
      <c r="D234" s="48" t="s">
        <v>149</v>
      </c>
      <c r="E234" s="48">
        <v>600</v>
      </c>
      <c r="F234" s="18"/>
      <c r="G234" s="7">
        <f t="shared" si="23"/>
        <v>47</v>
      </c>
      <c r="H234" s="8">
        <v>47</v>
      </c>
      <c r="I234" s="4"/>
      <c r="J234" s="1"/>
      <c r="K234" s="1"/>
      <c r="L234" s="1"/>
      <c r="M234" s="1"/>
      <c r="N234" s="1"/>
    </row>
    <row r="235" spans="1:14" s="23" customFormat="1" ht="37.5">
      <c r="A235" s="15" t="s">
        <v>64</v>
      </c>
      <c r="B235" s="48" t="s">
        <v>93</v>
      </c>
      <c r="C235" s="48" t="s">
        <v>86</v>
      </c>
      <c r="D235" s="48" t="s">
        <v>149</v>
      </c>
      <c r="E235" s="48">
        <v>610</v>
      </c>
      <c r="F235" s="18"/>
      <c r="G235" s="7">
        <f t="shared" si="23"/>
        <v>47</v>
      </c>
      <c r="H235" s="8">
        <v>47</v>
      </c>
      <c r="I235" s="4"/>
      <c r="J235" s="1"/>
      <c r="K235" s="1"/>
      <c r="L235" s="1"/>
      <c r="M235" s="1"/>
      <c r="N235" s="1"/>
    </row>
    <row r="236" spans="1:14" s="23" customFormat="1" ht="112.5">
      <c r="A236" s="15" t="s">
        <v>65</v>
      </c>
      <c r="B236" s="48" t="s">
        <v>93</v>
      </c>
      <c r="C236" s="48" t="s">
        <v>86</v>
      </c>
      <c r="D236" s="48" t="s">
        <v>149</v>
      </c>
      <c r="E236" s="48">
        <v>611</v>
      </c>
      <c r="F236" s="18"/>
      <c r="G236" s="7">
        <f t="shared" si="23"/>
        <v>47</v>
      </c>
      <c r="H236" s="8">
        <v>47</v>
      </c>
      <c r="I236" s="4"/>
      <c r="J236" s="1"/>
      <c r="K236" s="1"/>
      <c r="L236" s="1"/>
      <c r="M236" s="1"/>
      <c r="N236" s="1"/>
    </row>
    <row r="237" spans="1:14" s="23" customFormat="1" ht="56.25">
      <c r="A237" s="15" t="s">
        <v>84</v>
      </c>
      <c r="B237" s="48" t="s">
        <v>93</v>
      </c>
      <c r="C237" s="48" t="s">
        <v>86</v>
      </c>
      <c r="D237" s="48" t="s">
        <v>150</v>
      </c>
      <c r="E237" s="47"/>
      <c r="F237" s="18"/>
      <c r="G237" s="7">
        <f t="shared" si="23"/>
        <v>254.7</v>
      </c>
      <c r="H237" s="8">
        <v>254.7</v>
      </c>
      <c r="I237" s="4"/>
      <c r="J237" s="1"/>
      <c r="K237" s="1"/>
      <c r="L237" s="1"/>
      <c r="M237" s="1"/>
      <c r="N237" s="1"/>
    </row>
    <row r="238" spans="1:14" s="23" customFormat="1" ht="75">
      <c r="A238" s="15" t="s">
        <v>63</v>
      </c>
      <c r="B238" s="48" t="s">
        <v>93</v>
      </c>
      <c r="C238" s="48" t="s">
        <v>86</v>
      </c>
      <c r="D238" s="48" t="s">
        <v>150</v>
      </c>
      <c r="E238" s="48">
        <v>600</v>
      </c>
      <c r="F238" s="18"/>
      <c r="G238" s="7">
        <f t="shared" si="23"/>
        <v>254.7</v>
      </c>
      <c r="H238" s="8">
        <v>254.7</v>
      </c>
      <c r="I238" s="4"/>
      <c r="J238" s="1"/>
      <c r="K238" s="1"/>
      <c r="L238" s="1"/>
      <c r="M238" s="1"/>
      <c r="N238" s="1"/>
    </row>
    <row r="239" spans="1:14" s="23" customFormat="1" ht="37.5">
      <c r="A239" s="15" t="s">
        <v>64</v>
      </c>
      <c r="B239" s="48" t="s">
        <v>93</v>
      </c>
      <c r="C239" s="48" t="s">
        <v>86</v>
      </c>
      <c r="D239" s="48" t="s">
        <v>150</v>
      </c>
      <c r="E239" s="48">
        <v>610</v>
      </c>
      <c r="F239" s="18"/>
      <c r="G239" s="7">
        <f t="shared" si="23"/>
        <v>254.7</v>
      </c>
      <c r="H239" s="8">
        <v>254.7</v>
      </c>
      <c r="I239" s="4"/>
      <c r="J239" s="1"/>
      <c r="K239" s="1"/>
      <c r="L239" s="1"/>
      <c r="M239" s="1"/>
      <c r="N239" s="1"/>
    </row>
    <row r="240" spans="1:14" s="23" customFormat="1" ht="112.5">
      <c r="A240" s="15" t="s">
        <v>65</v>
      </c>
      <c r="B240" s="48" t="s">
        <v>93</v>
      </c>
      <c r="C240" s="48" t="s">
        <v>86</v>
      </c>
      <c r="D240" s="48" t="s">
        <v>150</v>
      </c>
      <c r="E240" s="48">
        <v>611</v>
      </c>
      <c r="F240" s="18"/>
      <c r="G240" s="7">
        <f t="shared" si="23"/>
        <v>254.7</v>
      </c>
      <c r="H240" s="8">
        <v>254.7</v>
      </c>
      <c r="I240" s="4"/>
      <c r="J240" s="1"/>
      <c r="K240" s="1"/>
      <c r="L240" s="1"/>
      <c r="M240" s="1"/>
      <c r="N240" s="1"/>
    </row>
    <row r="241" spans="1:14" s="23" customFormat="1" ht="18.75">
      <c r="A241" s="44" t="s">
        <v>51</v>
      </c>
      <c r="B241" s="46" t="s">
        <v>93</v>
      </c>
      <c r="C241" s="46" t="s">
        <v>87</v>
      </c>
      <c r="D241" s="49"/>
      <c r="E241" s="49"/>
      <c r="F241" s="19" t="e">
        <f>#REF!+#REF!+#REF!+#REF!+F242+F247+#REF!+#REF!+#REF!+#REF!+F271</f>
        <v>#REF!</v>
      </c>
      <c r="G241" s="19" t="e">
        <f t="shared" si="23"/>
        <v>#REF!</v>
      </c>
      <c r="H241" s="19">
        <f>H242+H247+H251+H271</f>
        <v>99406.299999999988</v>
      </c>
      <c r="I241" s="4"/>
      <c r="J241" s="1"/>
      <c r="K241" s="1"/>
      <c r="L241" s="1"/>
      <c r="M241" s="1"/>
      <c r="N241" s="1"/>
    </row>
    <row r="242" spans="1:14" s="23" customFormat="1" ht="243.75">
      <c r="A242" s="15" t="s">
        <v>322</v>
      </c>
      <c r="B242" s="48" t="s">
        <v>93</v>
      </c>
      <c r="C242" s="48" t="s">
        <v>87</v>
      </c>
      <c r="D242" s="48" t="s">
        <v>154</v>
      </c>
      <c r="E242" s="47"/>
      <c r="F242" s="7">
        <v>19668.2</v>
      </c>
      <c r="G242" s="7">
        <f>H242-F242</f>
        <v>1569.5</v>
      </c>
      <c r="H242" s="7">
        <f>H243</f>
        <v>21237.7</v>
      </c>
      <c r="I242" s="4"/>
      <c r="J242" s="1"/>
      <c r="K242" s="1"/>
      <c r="L242" s="1"/>
      <c r="M242" s="1"/>
      <c r="N242" s="1"/>
    </row>
    <row r="243" spans="1:14" s="23" customFormat="1" ht="75">
      <c r="A243" s="15" t="s">
        <v>63</v>
      </c>
      <c r="B243" s="48" t="s">
        <v>93</v>
      </c>
      <c r="C243" s="48" t="s">
        <v>87</v>
      </c>
      <c r="D243" s="48" t="s">
        <v>154</v>
      </c>
      <c r="E243" s="48">
        <v>600</v>
      </c>
      <c r="F243" s="7">
        <v>19668.2</v>
      </c>
      <c r="G243" s="7">
        <f t="shared" ref="G243:G250" si="25">H243-F243</f>
        <v>1569.5</v>
      </c>
      <c r="H243" s="8">
        <f>H244</f>
        <v>21237.7</v>
      </c>
      <c r="I243" s="4"/>
      <c r="J243" s="1"/>
      <c r="K243" s="1"/>
      <c r="L243" s="1"/>
      <c r="M243" s="1"/>
      <c r="N243" s="1"/>
    </row>
    <row r="244" spans="1:14" s="23" customFormat="1" ht="37.5">
      <c r="A244" s="15" t="s">
        <v>64</v>
      </c>
      <c r="B244" s="48" t="s">
        <v>93</v>
      </c>
      <c r="C244" s="48" t="s">
        <v>87</v>
      </c>
      <c r="D244" s="48" t="s">
        <v>154</v>
      </c>
      <c r="E244" s="48">
        <v>610</v>
      </c>
      <c r="F244" s="7">
        <v>19668.2</v>
      </c>
      <c r="G244" s="7">
        <f t="shared" si="25"/>
        <v>1569.5</v>
      </c>
      <c r="H244" s="8">
        <f>H245</f>
        <v>21237.7</v>
      </c>
      <c r="I244" s="4"/>
      <c r="J244" s="1"/>
      <c r="K244" s="1"/>
      <c r="L244" s="1"/>
      <c r="M244" s="1"/>
      <c r="N244" s="1"/>
    </row>
    <row r="245" spans="1:14" s="23" customFormat="1" ht="112.5">
      <c r="A245" s="15" t="s">
        <v>65</v>
      </c>
      <c r="B245" s="48" t="s">
        <v>93</v>
      </c>
      <c r="C245" s="48" t="s">
        <v>87</v>
      </c>
      <c r="D245" s="48" t="s">
        <v>154</v>
      </c>
      <c r="E245" s="48">
        <v>611</v>
      </c>
      <c r="F245" s="7">
        <v>19668.2</v>
      </c>
      <c r="G245" s="7">
        <f t="shared" si="25"/>
        <v>1569.5</v>
      </c>
      <c r="H245" s="8">
        <v>21237.7</v>
      </c>
      <c r="I245" s="4"/>
      <c r="J245" s="1"/>
      <c r="K245" s="1"/>
      <c r="L245" s="1"/>
      <c r="M245" s="1"/>
      <c r="N245" s="1"/>
    </row>
    <row r="246" spans="1:14" s="23" customFormat="1" ht="37.5">
      <c r="A246" s="15" t="s">
        <v>66</v>
      </c>
      <c r="B246" s="48" t="s">
        <v>93</v>
      </c>
      <c r="C246" s="48" t="s">
        <v>87</v>
      </c>
      <c r="D246" s="48" t="s">
        <v>154</v>
      </c>
      <c r="E246" s="48">
        <v>612</v>
      </c>
      <c r="F246" s="7">
        <v>200</v>
      </c>
      <c r="G246" s="7">
        <f>H246-F246</f>
        <v>-200</v>
      </c>
      <c r="H246" s="8">
        <v>0</v>
      </c>
      <c r="I246" s="4"/>
      <c r="J246" s="1"/>
      <c r="K246" s="1"/>
      <c r="L246" s="1"/>
      <c r="M246" s="1"/>
      <c r="N246" s="1"/>
    </row>
    <row r="247" spans="1:14" s="23" customFormat="1" ht="243.75">
      <c r="A247" s="15" t="s">
        <v>322</v>
      </c>
      <c r="B247" s="48" t="s">
        <v>93</v>
      </c>
      <c r="C247" s="48" t="s">
        <v>87</v>
      </c>
      <c r="D247" s="48" t="s">
        <v>156</v>
      </c>
      <c r="E247" s="47"/>
      <c r="F247" s="7">
        <v>9571.6</v>
      </c>
      <c r="G247" s="7">
        <f t="shared" si="25"/>
        <v>3162.6999999999989</v>
      </c>
      <c r="H247" s="8">
        <f>H248</f>
        <v>12734.3</v>
      </c>
      <c r="I247" s="4"/>
      <c r="J247" s="1"/>
      <c r="K247" s="1"/>
      <c r="L247" s="1"/>
      <c r="M247" s="1"/>
      <c r="N247" s="1"/>
    </row>
    <row r="248" spans="1:14" s="23" customFormat="1" ht="75">
      <c r="A248" s="15" t="s">
        <v>63</v>
      </c>
      <c r="B248" s="48" t="s">
        <v>93</v>
      </c>
      <c r="C248" s="48" t="s">
        <v>87</v>
      </c>
      <c r="D248" s="48" t="s">
        <v>156</v>
      </c>
      <c r="E248" s="48">
        <v>600</v>
      </c>
      <c r="F248" s="7">
        <v>9571.6</v>
      </c>
      <c r="G248" s="7">
        <f t="shared" si="25"/>
        <v>3162.6999999999989</v>
      </c>
      <c r="H248" s="8">
        <f>H249</f>
        <v>12734.3</v>
      </c>
      <c r="I248" s="4"/>
      <c r="J248" s="1"/>
      <c r="K248" s="1"/>
      <c r="L248" s="1"/>
      <c r="M248" s="1"/>
      <c r="N248" s="1"/>
    </row>
    <row r="249" spans="1:14" s="23" customFormat="1" ht="37.5">
      <c r="A249" s="15" t="s">
        <v>64</v>
      </c>
      <c r="B249" s="48" t="s">
        <v>93</v>
      </c>
      <c r="C249" s="48" t="s">
        <v>87</v>
      </c>
      <c r="D249" s="48" t="s">
        <v>156</v>
      </c>
      <c r="E249" s="48">
        <v>610</v>
      </c>
      <c r="F249" s="7">
        <v>9571.6</v>
      </c>
      <c r="G249" s="7">
        <f t="shared" si="25"/>
        <v>3162.6999999999989</v>
      </c>
      <c r="H249" s="8">
        <f>H250</f>
        <v>12734.3</v>
      </c>
      <c r="I249" s="4"/>
      <c r="J249" s="1"/>
      <c r="K249" s="1"/>
      <c r="L249" s="1"/>
      <c r="M249" s="1"/>
      <c r="N249" s="1"/>
    </row>
    <row r="250" spans="1:14" s="23" customFormat="1" ht="112.5">
      <c r="A250" s="15" t="s">
        <v>65</v>
      </c>
      <c r="B250" s="48" t="s">
        <v>93</v>
      </c>
      <c r="C250" s="48" t="s">
        <v>87</v>
      </c>
      <c r="D250" s="48" t="s">
        <v>156</v>
      </c>
      <c r="E250" s="48">
        <v>611</v>
      </c>
      <c r="F250" s="7">
        <v>9571.6</v>
      </c>
      <c r="G250" s="7">
        <f t="shared" si="25"/>
        <v>3162.6999999999989</v>
      </c>
      <c r="H250" s="8">
        <v>12734.3</v>
      </c>
      <c r="I250" s="4"/>
      <c r="J250" s="1"/>
      <c r="K250" s="1"/>
      <c r="L250" s="1"/>
      <c r="M250" s="1"/>
      <c r="N250" s="1"/>
    </row>
    <row r="251" spans="1:14" s="23" customFormat="1" ht="56.25">
      <c r="A251" s="15" t="s">
        <v>222</v>
      </c>
      <c r="B251" s="48" t="s">
        <v>93</v>
      </c>
      <c r="C251" s="48" t="s">
        <v>87</v>
      </c>
      <c r="D251" s="48" t="s">
        <v>223</v>
      </c>
      <c r="E251" s="48"/>
      <c r="F251" s="7"/>
      <c r="G251" s="7">
        <f t="shared" ref="G251:G271" si="26">H251-F251</f>
        <v>63611.799999999996</v>
      </c>
      <c r="H251" s="8">
        <f>H252+H266</f>
        <v>63611.799999999996</v>
      </c>
      <c r="I251" s="4"/>
      <c r="J251" s="1"/>
      <c r="K251" s="1"/>
      <c r="L251" s="1"/>
      <c r="M251" s="1"/>
      <c r="N251" s="1"/>
    </row>
    <row r="252" spans="1:14" s="23" customFormat="1" ht="37.5">
      <c r="A252" s="15" t="s">
        <v>240</v>
      </c>
      <c r="B252" s="48" t="s">
        <v>93</v>
      </c>
      <c r="C252" s="48" t="s">
        <v>87</v>
      </c>
      <c r="D252" s="48" t="s">
        <v>242</v>
      </c>
      <c r="E252" s="48"/>
      <c r="F252" s="7"/>
      <c r="G252" s="7">
        <f t="shared" si="26"/>
        <v>58366.1</v>
      </c>
      <c r="H252" s="8">
        <f>H253+H257+H261</f>
        <v>58366.1</v>
      </c>
      <c r="I252" s="4"/>
      <c r="J252" s="1"/>
      <c r="K252" s="1"/>
      <c r="L252" s="1"/>
      <c r="M252" s="1"/>
      <c r="N252" s="1"/>
    </row>
    <row r="253" spans="1:14" s="23" customFormat="1" ht="93.75">
      <c r="A253" s="15" t="s">
        <v>241</v>
      </c>
      <c r="B253" s="48" t="s">
        <v>93</v>
      </c>
      <c r="C253" s="48" t="s">
        <v>87</v>
      </c>
      <c r="D253" s="48" t="s">
        <v>243</v>
      </c>
      <c r="E253" s="48"/>
      <c r="F253" s="7"/>
      <c r="G253" s="7">
        <f t="shared" si="26"/>
        <v>54122.6</v>
      </c>
      <c r="H253" s="8">
        <f>H254</f>
        <v>54122.6</v>
      </c>
      <c r="I253" s="4"/>
      <c r="J253" s="1"/>
      <c r="K253" s="1"/>
      <c r="L253" s="1"/>
      <c r="M253" s="1"/>
      <c r="N253" s="1"/>
    </row>
    <row r="254" spans="1:14" s="23" customFormat="1" ht="75">
      <c r="A254" s="15" t="s">
        <v>63</v>
      </c>
      <c r="B254" s="48" t="s">
        <v>93</v>
      </c>
      <c r="C254" s="48" t="s">
        <v>87</v>
      </c>
      <c r="D254" s="48" t="s">
        <v>243</v>
      </c>
      <c r="E254" s="48">
        <v>600</v>
      </c>
      <c r="F254" s="7"/>
      <c r="G254" s="7">
        <f t="shared" si="26"/>
        <v>54122.6</v>
      </c>
      <c r="H254" s="8">
        <f>H255</f>
        <v>54122.6</v>
      </c>
      <c r="I254" s="4"/>
      <c r="J254" s="1"/>
      <c r="K254" s="1"/>
      <c r="L254" s="1"/>
      <c r="M254" s="1"/>
      <c r="N254" s="1"/>
    </row>
    <row r="255" spans="1:14" s="23" customFormat="1" ht="37.5">
      <c r="A255" s="15" t="s">
        <v>64</v>
      </c>
      <c r="B255" s="48" t="s">
        <v>93</v>
      </c>
      <c r="C255" s="48" t="s">
        <v>87</v>
      </c>
      <c r="D255" s="48" t="s">
        <v>243</v>
      </c>
      <c r="E255" s="48">
        <v>610</v>
      </c>
      <c r="F255" s="7"/>
      <c r="G255" s="7">
        <f t="shared" si="26"/>
        <v>54122.6</v>
      </c>
      <c r="H255" s="8">
        <f>H256</f>
        <v>54122.6</v>
      </c>
      <c r="I255" s="4"/>
      <c r="J255" s="1"/>
      <c r="K255" s="1"/>
      <c r="L255" s="1"/>
      <c r="M255" s="1"/>
      <c r="N255" s="1"/>
    </row>
    <row r="256" spans="1:14" s="23" customFormat="1" ht="112.5">
      <c r="A256" s="15" t="s">
        <v>65</v>
      </c>
      <c r="B256" s="48" t="s">
        <v>93</v>
      </c>
      <c r="C256" s="48" t="s">
        <v>87</v>
      </c>
      <c r="D256" s="48" t="s">
        <v>243</v>
      </c>
      <c r="E256" s="48" t="s">
        <v>205</v>
      </c>
      <c r="F256" s="7"/>
      <c r="G256" s="7">
        <f t="shared" si="26"/>
        <v>54122.6</v>
      </c>
      <c r="H256" s="8">
        <v>54122.6</v>
      </c>
      <c r="I256" s="4"/>
      <c r="J256" s="1"/>
      <c r="K256" s="1"/>
      <c r="L256" s="1"/>
      <c r="M256" s="1"/>
      <c r="N256" s="1"/>
    </row>
    <row r="257" spans="1:14" s="23" customFormat="1" ht="93.75">
      <c r="A257" s="15" t="s">
        <v>244</v>
      </c>
      <c r="B257" s="48" t="s">
        <v>93</v>
      </c>
      <c r="C257" s="48" t="s">
        <v>87</v>
      </c>
      <c r="D257" s="48" t="s">
        <v>245</v>
      </c>
      <c r="E257" s="48"/>
      <c r="F257" s="7"/>
      <c r="G257" s="7">
        <f t="shared" si="26"/>
        <v>3259.1</v>
      </c>
      <c r="H257" s="8">
        <f>H258</f>
        <v>3259.1</v>
      </c>
      <c r="I257" s="4"/>
      <c r="J257" s="1"/>
      <c r="K257" s="1"/>
      <c r="L257" s="1"/>
      <c r="M257" s="1"/>
      <c r="N257" s="1"/>
    </row>
    <row r="258" spans="1:14" s="23" customFormat="1" ht="75">
      <c r="A258" s="15" t="s">
        <v>63</v>
      </c>
      <c r="B258" s="48" t="s">
        <v>93</v>
      </c>
      <c r="C258" s="48" t="s">
        <v>87</v>
      </c>
      <c r="D258" s="48" t="s">
        <v>245</v>
      </c>
      <c r="E258" s="48">
        <v>600</v>
      </c>
      <c r="F258" s="7"/>
      <c r="G258" s="7">
        <f t="shared" si="26"/>
        <v>3259.1</v>
      </c>
      <c r="H258" s="8">
        <f>H259</f>
        <v>3259.1</v>
      </c>
      <c r="I258" s="4"/>
      <c r="J258" s="1"/>
      <c r="K258" s="1"/>
      <c r="L258" s="1"/>
      <c r="M258" s="1"/>
      <c r="N258" s="1"/>
    </row>
    <row r="259" spans="1:14" s="23" customFormat="1" ht="37.5">
      <c r="A259" s="15" t="s">
        <v>64</v>
      </c>
      <c r="B259" s="48" t="s">
        <v>93</v>
      </c>
      <c r="C259" s="48" t="s">
        <v>87</v>
      </c>
      <c r="D259" s="48" t="s">
        <v>245</v>
      </c>
      <c r="E259" s="48">
        <v>610</v>
      </c>
      <c r="F259" s="7"/>
      <c r="G259" s="7">
        <f t="shared" si="26"/>
        <v>3259.1</v>
      </c>
      <c r="H259" s="8">
        <f>H260</f>
        <v>3259.1</v>
      </c>
      <c r="I259" s="4"/>
      <c r="J259" s="1"/>
      <c r="K259" s="1"/>
      <c r="L259" s="1"/>
      <c r="M259" s="1"/>
      <c r="N259" s="1"/>
    </row>
    <row r="260" spans="1:14" s="23" customFormat="1" ht="112.5">
      <c r="A260" s="15" t="s">
        <v>65</v>
      </c>
      <c r="B260" s="48" t="s">
        <v>93</v>
      </c>
      <c r="C260" s="48" t="s">
        <v>87</v>
      </c>
      <c r="D260" s="48" t="s">
        <v>245</v>
      </c>
      <c r="E260" s="48" t="s">
        <v>205</v>
      </c>
      <c r="F260" s="7"/>
      <c r="G260" s="7">
        <f t="shared" si="26"/>
        <v>3259.1</v>
      </c>
      <c r="H260" s="8">
        <v>3259.1</v>
      </c>
      <c r="I260" s="4"/>
      <c r="J260" s="1"/>
      <c r="K260" s="1"/>
      <c r="L260" s="1"/>
      <c r="M260" s="1"/>
      <c r="N260" s="1"/>
    </row>
    <row r="261" spans="1:14" s="23" customFormat="1" ht="93.75">
      <c r="A261" s="15" t="s">
        <v>246</v>
      </c>
      <c r="B261" s="48" t="s">
        <v>93</v>
      </c>
      <c r="C261" s="48" t="s">
        <v>87</v>
      </c>
      <c r="D261" s="48" t="s">
        <v>247</v>
      </c>
      <c r="E261" s="48"/>
      <c r="F261" s="7"/>
      <c r="G261" s="7">
        <f t="shared" si="26"/>
        <v>984.4</v>
      </c>
      <c r="H261" s="8">
        <f>H262</f>
        <v>984.4</v>
      </c>
      <c r="I261" s="4"/>
      <c r="J261" s="1"/>
      <c r="K261" s="1"/>
      <c r="L261" s="1"/>
      <c r="M261" s="1"/>
      <c r="N261" s="1"/>
    </row>
    <row r="262" spans="1:14" s="23" customFormat="1" ht="75">
      <c r="A262" s="15" t="s">
        <v>63</v>
      </c>
      <c r="B262" s="48" t="s">
        <v>93</v>
      </c>
      <c r="C262" s="48" t="s">
        <v>87</v>
      </c>
      <c r="D262" s="48" t="s">
        <v>247</v>
      </c>
      <c r="E262" s="48">
        <v>600</v>
      </c>
      <c r="F262" s="7"/>
      <c r="G262" s="7">
        <f t="shared" si="26"/>
        <v>984.4</v>
      </c>
      <c r="H262" s="8">
        <f>H263</f>
        <v>984.4</v>
      </c>
      <c r="I262" s="4"/>
      <c r="J262" s="1"/>
      <c r="K262" s="1"/>
      <c r="L262" s="1"/>
      <c r="M262" s="1"/>
      <c r="N262" s="1"/>
    </row>
    <row r="263" spans="1:14" s="23" customFormat="1" ht="37.5">
      <c r="A263" s="15" t="s">
        <v>64</v>
      </c>
      <c r="B263" s="48" t="s">
        <v>93</v>
      </c>
      <c r="C263" s="48" t="s">
        <v>87</v>
      </c>
      <c r="D263" s="48" t="s">
        <v>247</v>
      </c>
      <c r="E263" s="48">
        <v>610</v>
      </c>
      <c r="F263" s="7"/>
      <c r="G263" s="7">
        <f t="shared" si="26"/>
        <v>984.4</v>
      </c>
      <c r="H263" s="8">
        <f>H264+H265</f>
        <v>984.4</v>
      </c>
      <c r="I263" s="4"/>
      <c r="J263" s="1"/>
      <c r="K263" s="1"/>
      <c r="L263" s="1"/>
      <c r="M263" s="1"/>
      <c r="N263" s="1"/>
    </row>
    <row r="264" spans="1:14" s="23" customFormat="1" ht="112.5">
      <c r="A264" s="15" t="s">
        <v>65</v>
      </c>
      <c r="B264" s="48" t="s">
        <v>93</v>
      </c>
      <c r="C264" s="48" t="s">
        <v>87</v>
      </c>
      <c r="D264" s="48" t="s">
        <v>247</v>
      </c>
      <c r="E264" s="48" t="s">
        <v>205</v>
      </c>
      <c r="F264" s="7"/>
      <c r="G264" s="7">
        <f t="shared" si="26"/>
        <v>359.4</v>
      </c>
      <c r="H264" s="8">
        <v>359.4</v>
      </c>
      <c r="I264" s="4"/>
      <c r="J264" s="1"/>
      <c r="K264" s="1"/>
      <c r="L264" s="1"/>
      <c r="M264" s="1"/>
      <c r="N264" s="1"/>
    </row>
    <row r="265" spans="1:14" s="23" customFormat="1" ht="37.5">
      <c r="A265" s="15" t="s">
        <v>66</v>
      </c>
      <c r="B265" s="48" t="s">
        <v>93</v>
      </c>
      <c r="C265" s="48" t="s">
        <v>87</v>
      </c>
      <c r="D265" s="48" t="s">
        <v>247</v>
      </c>
      <c r="E265" s="48" t="s">
        <v>235</v>
      </c>
      <c r="F265" s="7"/>
      <c r="G265" s="7">
        <f t="shared" si="26"/>
        <v>625</v>
      </c>
      <c r="H265" s="8">
        <v>625</v>
      </c>
      <c r="I265" s="4"/>
      <c r="J265" s="1"/>
      <c r="K265" s="1"/>
      <c r="L265" s="1"/>
      <c r="M265" s="1"/>
      <c r="N265" s="1"/>
    </row>
    <row r="266" spans="1:14" s="23" customFormat="1" ht="75">
      <c r="A266" s="15" t="s">
        <v>226</v>
      </c>
      <c r="B266" s="48" t="s">
        <v>93</v>
      </c>
      <c r="C266" s="48" t="s">
        <v>87</v>
      </c>
      <c r="D266" s="48" t="s">
        <v>224</v>
      </c>
      <c r="E266" s="48"/>
      <c r="F266" s="7"/>
      <c r="G266" s="7">
        <f t="shared" si="26"/>
        <v>5245.7</v>
      </c>
      <c r="H266" s="8">
        <f>H267</f>
        <v>5245.7</v>
      </c>
      <c r="I266" s="4"/>
      <c r="J266" s="1"/>
      <c r="K266" s="1"/>
      <c r="L266" s="1"/>
      <c r="M266" s="1"/>
      <c r="N266" s="1"/>
    </row>
    <row r="267" spans="1:14" s="23" customFormat="1" ht="131.25">
      <c r="A267" s="15" t="s">
        <v>238</v>
      </c>
      <c r="B267" s="48" t="s">
        <v>93</v>
      </c>
      <c r="C267" s="48" t="s">
        <v>87</v>
      </c>
      <c r="D267" s="48" t="s">
        <v>239</v>
      </c>
      <c r="E267" s="48"/>
      <c r="F267" s="7"/>
      <c r="G267" s="7">
        <f t="shared" si="26"/>
        <v>5245.7</v>
      </c>
      <c r="H267" s="8">
        <f>H268</f>
        <v>5245.7</v>
      </c>
      <c r="I267" s="4"/>
      <c r="J267" s="1"/>
      <c r="K267" s="1"/>
      <c r="L267" s="1"/>
      <c r="M267" s="1"/>
      <c r="N267" s="1"/>
    </row>
    <row r="268" spans="1:14" s="23" customFormat="1" ht="75">
      <c r="A268" s="15" t="s">
        <v>63</v>
      </c>
      <c r="B268" s="48" t="s">
        <v>93</v>
      </c>
      <c r="C268" s="48" t="s">
        <v>87</v>
      </c>
      <c r="D268" s="48" t="s">
        <v>239</v>
      </c>
      <c r="E268" s="48">
        <v>600</v>
      </c>
      <c r="F268" s="7"/>
      <c r="G268" s="7">
        <f t="shared" si="26"/>
        <v>5245.7</v>
      </c>
      <c r="H268" s="8">
        <f>H269</f>
        <v>5245.7</v>
      </c>
      <c r="I268" s="4"/>
      <c r="J268" s="1"/>
      <c r="K268" s="1"/>
      <c r="L268" s="1"/>
      <c r="M268" s="1"/>
      <c r="N268" s="1"/>
    </row>
    <row r="269" spans="1:14" s="23" customFormat="1" ht="37.5">
      <c r="A269" s="15" t="s">
        <v>64</v>
      </c>
      <c r="B269" s="48" t="s">
        <v>93</v>
      </c>
      <c r="C269" s="48" t="s">
        <v>87</v>
      </c>
      <c r="D269" s="48" t="s">
        <v>239</v>
      </c>
      <c r="E269" s="48">
        <v>610</v>
      </c>
      <c r="F269" s="7"/>
      <c r="G269" s="7">
        <f t="shared" si="26"/>
        <v>5245.7</v>
      </c>
      <c r="H269" s="8">
        <f>H270</f>
        <v>5245.7</v>
      </c>
      <c r="I269" s="4"/>
      <c r="J269" s="1"/>
      <c r="K269" s="1"/>
      <c r="L269" s="1"/>
      <c r="M269" s="1"/>
      <c r="N269" s="1"/>
    </row>
    <row r="270" spans="1:14" s="23" customFormat="1" ht="37.5">
      <c r="A270" s="15" t="s">
        <v>66</v>
      </c>
      <c r="B270" s="48" t="s">
        <v>93</v>
      </c>
      <c r="C270" s="48" t="s">
        <v>87</v>
      </c>
      <c r="D270" s="48" t="s">
        <v>239</v>
      </c>
      <c r="E270" s="48" t="s">
        <v>235</v>
      </c>
      <c r="F270" s="7"/>
      <c r="G270" s="7">
        <f t="shared" si="26"/>
        <v>5245.7</v>
      </c>
      <c r="H270" s="8">
        <v>5245.7</v>
      </c>
      <c r="I270" s="4"/>
      <c r="J270" s="1"/>
      <c r="K270" s="1"/>
      <c r="L270" s="1"/>
      <c r="M270" s="1"/>
      <c r="N270" s="1"/>
    </row>
    <row r="271" spans="1:14" s="23" customFormat="1" ht="37.5">
      <c r="A271" s="15" t="s">
        <v>18</v>
      </c>
      <c r="B271" s="48" t="s">
        <v>93</v>
      </c>
      <c r="C271" s="48" t="s">
        <v>87</v>
      </c>
      <c r="D271" s="48" t="s">
        <v>107</v>
      </c>
      <c r="E271" s="48"/>
      <c r="F271" s="7">
        <f>F272+F279</f>
        <v>0</v>
      </c>
      <c r="G271" s="7">
        <f t="shared" si="26"/>
        <v>1822.5</v>
      </c>
      <c r="H271" s="7">
        <f>H272+H279+H276+H293</f>
        <v>1822.5</v>
      </c>
      <c r="I271" s="4"/>
      <c r="J271" s="1"/>
      <c r="K271" s="1"/>
      <c r="L271" s="1"/>
      <c r="M271" s="1"/>
      <c r="N271" s="1"/>
    </row>
    <row r="272" spans="1:14" s="23" customFormat="1" ht="93.75">
      <c r="A272" s="15" t="s">
        <v>324</v>
      </c>
      <c r="B272" s="48" t="s">
        <v>93</v>
      </c>
      <c r="C272" s="48" t="s">
        <v>87</v>
      </c>
      <c r="D272" s="48" t="s">
        <v>155</v>
      </c>
      <c r="E272" s="48"/>
      <c r="F272" s="7"/>
      <c r="G272" s="7">
        <f t="shared" ref="G272:G293" si="27">H272-F272</f>
        <v>39.5</v>
      </c>
      <c r="H272" s="8">
        <v>39.5</v>
      </c>
      <c r="I272" s="4"/>
      <c r="J272" s="1"/>
      <c r="K272" s="1"/>
      <c r="L272" s="1"/>
      <c r="M272" s="1"/>
      <c r="N272" s="1"/>
    </row>
    <row r="273" spans="1:14" s="23" customFormat="1" ht="75">
      <c r="A273" s="15" t="s">
        <v>63</v>
      </c>
      <c r="B273" s="48" t="s">
        <v>93</v>
      </c>
      <c r="C273" s="48" t="s">
        <v>87</v>
      </c>
      <c r="D273" s="48" t="s">
        <v>155</v>
      </c>
      <c r="E273" s="48">
        <v>600</v>
      </c>
      <c r="F273" s="7"/>
      <c r="G273" s="7">
        <f t="shared" si="27"/>
        <v>39.5</v>
      </c>
      <c r="H273" s="8">
        <v>39.5</v>
      </c>
      <c r="I273" s="4"/>
      <c r="J273" s="1"/>
      <c r="K273" s="1"/>
      <c r="L273" s="1"/>
      <c r="M273" s="1"/>
      <c r="N273" s="1"/>
    </row>
    <row r="274" spans="1:14" s="23" customFormat="1" ht="37.5">
      <c r="A274" s="15" t="s">
        <v>64</v>
      </c>
      <c r="B274" s="48" t="s">
        <v>93</v>
      </c>
      <c r="C274" s="48" t="s">
        <v>87</v>
      </c>
      <c r="D274" s="48" t="s">
        <v>155</v>
      </c>
      <c r="E274" s="48">
        <v>610</v>
      </c>
      <c r="F274" s="7"/>
      <c r="G274" s="7">
        <f t="shared" si="27"/>
        <v>39.5</v>
      </c>
      <c r="H274" s="8">
        <v>39.5</v>
      </c>
      <c r="I274" s="4"/>
      <c r="J274" s="1"/>
      <c r="K274" s="1"/>
      <c r="L274" s="1"/>
      <c r="M274" s="1"/>
      <c r="N274" s="1"/>
    </row>
    <row r="275" spans="1:14" s="23" customFormat="1" ht="112.5">
      <c r="A275" s="15" t="s">
        <v>65</v>
      </c>
      <c r="B275" s="48" t="s">
        <v>93</v>
      </c>
      <c r="C275" s="48" t="s">
        <v>87</v>
      </c>
      <c r="D275" s="48" t="s">
        <v>155</v>
      </c>
      <c r="E275" s="48">
        <v>611</v>
      </c>
      <c r="F275" s="7"/>
      <c r="G275" s="7">
        <f t="shared" si="27"/>
        <v>39.5</v>
      </c>
      <c r="H275" s="8">
        <v>39.5</v>
      </c>
      <c r="I275" s="4"/>
      <c r="J275" s="1"/>
      <c r="K275" s="1"/>
      <c r="L275" s="1"/>
      <c r="M275" s="1"/>
      <c r="N275" s="1"/>
    </row>
    <row r="276" spans="1:14" s="23" customFormat="1" ht="75">
      <c r="A276" s="15" t="s">
        <v>201</v>
      </c>
      <c r="B276" s="48" t="s">
        <v>93</v>
      </c>
      <c r="C276" s="48" t="s">
        <v>87</v>
      </c>
      <c r="D276" s="48" t="s">
        <v>127</v>
      </c>
      <c r="E276" s="48"/>
      <c r="F276" s="7"/>
      <c r="G276" s="7">
        <f t="shared" si="27"/>
        <v>120</v>
      </c>
      <c r="H276" s="8">
        <v>120</v>
      </c>
      <c r="I276" s="4"/>
      <c r="J276" s="1"/>
      <c r="K276" s="1"/>
      <c r="L276" s="1"/>
      <c r="M276" s="1"/>
      <c r="N276" s="1"/>
    </row>
    <row r="277" spans="1:14" s="23" customFormat="1" ht="37.5">
      <c r="A277" s="15" t="s">
        <v>64</v>
      </c>
      <c r="B277" s="48" t="s">
        <v>93</v>
      </c>
      <c r="C277" s="48" t="s">
        <v>87</v>
      </c>
      <c r="D277" s="48" t="s">
        <v>127</v>
      </c>
      <c r="E277" s="48">
        <v>610</v>
      </c>
      <c r="F277" s="7"/>
      <c r="G277" s="7">
        <f>H277-F277</f>
        <v>120</v>
      </c>
      <c r="H277" s="8">
        <v>120</v>
      </c>
      <c r="I277" s="4"/>
      <c r="J277" s="1"/>
      <c r="K277" s="1"/>
      <c r="L277" s="1"/>
      <c r="M277" s="1"/>
      <c r="N277" s="1"/>
    </row>
    <row r="278" spans="1:14" s="23" customFormat="1" ht="112.5">
      <c r="A278" s="15" t="s">
        <v>65</v>
      </c>
      <c r="B278" s="48" t="s">
        <v>93</v>
      </c>
      <c r="C278" s="48" t="s">
        <v>87</v>
      </c>
      <c r="D278" s="48" t="s">
        <v>127</v>
      </c>
      <c r="E278" s="48">
        <v>611</v>
      </c>
      <c r="F278" s="7"/>
      <c r="G278" s="7">
        <f t="shared" si="27"/>
        <v>120</v>
      </c>
      <c r="H278" s="8">
        <v>120</v>
      </c>
      <c r="I278" s="4"/>
      <c r="J278" s="1"/>
      <c r="K278" s="1"/>
      <c r="L278" s="1"/>
      <c r="M278" s="1"/>
      <c r="N278" s="1"/>
    </row>
    <row r="279" spans="1:14" s="23" customFormat="1" ht="75">
      <c r="A279" s="15" t="s">
        <v>323</v>
      </c>
      <c r="B279" s="48" t="s">
        <v>93</v>
      </c>
      <c r="C279" s="48" t="s">
        <v>87</v>
      </c>
      <c r="D279" s="48" t="s">
        <v>148</v>
      </c>
      <c r="E279" s="47"/>
      <c r="F279" s="7">
        <f>F280+F285</f>
        <v>0</v>
      </c>
      <c r="G279" s="7">
        <f t="shared" si="27"/>
        <v>1659</v>
      </c>
      <c r="H279" s="7">
        <f>H280+H285+H289</f>
        <v>1659</v>
      </c>
      <c r="I279" s="4"/>
      <c r="J279" s="1"/>
      <c r="K279" s="1"/>
      <c r="L279" s="1"/>
      <c r="M279" s="1"/>
      <c r="N279" s="1"/>
    </row>
    <row r="280" spans="1:14" s="23" customFormat="1" ht="56.25">
      <c r="A280" s="15" t="s">
        <v>152</v>
      </c>
      <c r="B280" s="48" t="s">
        <v>93</v>
      </c>
      <c r="C280" s="48" t="s">
        <v>87</v>
      </c>
      <c r="D280" s="48" t="s">
        <v>153</v>
      </c>
      <c r="E280" s="47"/>
      <c r="F280" s="7"/>
      <c r="G280" s="7">
        <f t="shared" si="27"/>
        <v>517.4</v>
      </c>
      <c r="H280" s="8">
        <f>H281+H282</f>
        <v>517.4</v>
      </c>
      <c r="I280" s="4"/>
      <c r="J280" s="1"/>
      <c r="K280" s="1"/>
      <c r="L280" s="1"/>
      <c r="M280" s="1"/>
      <c r="N280" s="1"/>
    </row>
    <row r="281" spans="1:14" s="23" customFormat="1" ht="37.5">
      <c r="A281" s="15" t="s">
        <v>11</v>
      </c>
      <c r="B281" s="48" t="s">
        <v>93</v>
      </c>
      <c r="C281" s="48" t="s">
        <v>87</v>
      </c>
      <c r="D281" s="48" t="s">
        <v>153</v>
      </c>
      <c r="E281" s="48" t="s">
        <v>178</v>
      </c>
      <c r="F281" s="7"/>
      <c r="G281" s="8">
        <f>H281-F281</f>
        <v>5</v>
      </c>
      <c r="H281" s="8">
        <v>5</v>
      </c>
      <c r="I281" s="4"/>
      <c r="J281" s="1"/>
      <c r="K281" s="1"/>
      <c r="L281" s="1"/>
      <c r="M281" s="1"/>
      <c r="N281" s="1"/>
    </row>
    <row r="282" spans="1:14" s="23" customFormat="1" ht="75">
      <c r="A282" s="15" t="s">
        <v>63</v>
      </c>
      <c r="B282" s="48" t="s">
        <v>93</v>
      </c>
      <c r="C282" s="48" t="s">
        <v>87</v>
      </c>
      <c r="D282" s="48" t="s">
        <v>153</v>
      </c>
      <c r="E282" s="48">
        <v>600</v>
      </c>
      <c r="F282" s="7"/>
      <c r="G282" s="7">
        <f>H282-F282</f>
        <v>512.4</v>
      </c>
      <c r="H282" s="8">
        <f>H283</f>
        <v>512.4</v>
      </c>
      <c r="I282" s="4"/>
      <c r="J282" s="1"/>
      <c r="K282" s="1"/>
      <c r="L282" s="1"/>
      <c r="M282" s="1"/>
      <c r="N282" s="1"/>
    </row>
    <row r="283" spans="1:14" s="23" customFormat="1" ht="37.5">
      <c r="A283" s="15" t="s">
        <v>64</v>
      </c>
      <c r="B283" s="48" t="s">
        <v>93</v>
      </c>
      <c r="C283" s="48" t="s">
        <v>87</v>
      </c>
      <c r="D283" s="48" t="s">
        <v>153</v>
      </c>
      <c r="E283" s="48">
        <v>610</v>
      </c>
      <c r="F283" s="7"/>
      <c r="G283" s="7">
        <f t="shared" si="27"/>
        <v>512.4</v>
      </c>
      <c r="H283" s="8">
        <f>H284</f>
        <v>512.4</v>
      </c>
      <c r="I283" s="4"/>
      <c r="J283" s="1"/>
      <c r="K283" s="1"/>
      <c r="L283" s="1"/>
      <c r="M283" s="1"/>
      <c r="N283" s="1"/>
    </row>
    <row r="284" spans="1:14" s="23" customFormat="1" ht="112.5">
      <c r="A284" s="15" t="s">
        <v>65</v>
      </c>
      <c r="B284" s="48" t="s">
        <v>93</v>
      </c>
      <c r="C284" s="48" t="s">
        <v>87</v>
      </c>
      <c r="D284" s="48" t="s">
        <v>153</v>
      </c>
      <c r="E284" s="48">
        <v>611</v>
      </c>
      <c r="F284" s="7"/>
      <c r="G284" s="7">
        <f t="shared" si="27"/>
        <v>512.4</v>
      </c>
      <c r="H284" s="8">
        <v>512.4</v>
      </c>
      <c r="I284" s="4"/>
      <c r="J284" s="1"/>
      <c r="K284" s="1"/>
      <c r="L284" s="1"/>
      <c r="M284" s="1"/>
      <c r="N284" s="1"/>
    </row>
    <row r="285" spans="1:14" s="23" customFormat="1" ht="56.25">
      <c r="A285" s="15" t="s">
        <v>84</v>
      </c>
      <c r="B285" s="48" t="s">
        <v>93</v>
      </c>
      <c r="C285" s="48" t="s">
        <v>87</v>
      </c>
      <c r="D285" s="48" t="s">
        <v>150</v>
      </c>
      <c r="E285" s="47"/>
      <c r="F285" s="7"/>
      <c r="G285" s="7">
        <f t="shared" si="27"/>
        <v>1023.4</v>
      </c>
      <c r="H285" s="8">
        <v>1023.4</v>
      </c>
      <c r="I285" s="4"/>
      <c r="J285" s="1"/>
      <c r="K285" s="1"/>
      <c r="L285" s="1"/>
      <c r="M285" s="1"/>
      <c r="N285" s="1"/>
    </row>
    <row r="286" spans="1:14" s="23" customFormat="1" ht="75">
      <c r="A286" s="15" t="s">
        <v>63</v>
      </c>
      <c r="B286" s="48" t="s">
        <v>93</v>
      </c>
      <c r="C286" s="48" t="s">
        <v>87</v>
      </c>
      <c r="D286" s="48" t="s">
        <v>150</v>
      </c>
      <c r="E286" s="48">
        <v>600</v>
      </c>
      <c r="F286" s="7"/>
      <c r="G286" s="7">
        <f t="shared" si="27"/>
        <v>1023.4</v>
      </c>
      <c r="H286" s="8">
        <v>1023.4</v>
      </c>
      <c r="I286" s="4"/>
      <c r="J286" s="1"/>
      <c r="K286" s="1"/>
      <c r="L286" s="1"/>
      <c r="M286" s="1"/>
      <c r="N286" s="1"/>
    </row>
    <row r="287" spans="1:14" s="23" customFormat="1" ht="37.5">
      <c r="A287" s="15" t="s">
        <v>64</v>
      </c>
      <c r="B287" s="48" t="s">
        <v>93</v>
      </c>
      <c r="C287" s="48" t="s">
        <v>87</v>
      </c>
      <c r="D287" s="48" t="s">
        <v>150</v>
      </c>
      <c r="E287" s="48">
        <v>610</v>
      </c>
      <c r="F287" s="7"/>
      <c r="G287" s="7">
        <f t="shared" si="27"/>
        <v>1023.4</v>
      </c>
      <c r="H287" s="8">
        <v>1023.4</v>
      </c>
      <c r="I287" s="4"/>
      <c r="J287" s="1"/>
      <c r="K287" s="1"/>
      <c r="L287" s="1"/>
      <c r="M287" s="1"/>
      <c r="N287" s="1"/>
    </row>
    <row r="288" spans="1:14" s="23" customFormat="1" ht="112.5">
      <c r="A288" s="15" t="s">
        <v>65</v>
      </c>
      <c r="B288" s="48" t="s">
        <v>93</v>
      </c>
      <c r="C288" s="48" t="s">
        <v>87</v>
      </c>
      <c r="D288" s="48" t="s">
        <v>150</v>
      </c>
      <c r="E288" s="48">
        <v>611</v>
      </c>
      <c r="F288" s="7"/>
      <c r="G288" s="7">
        <f>H288-F288</f>
        <v>1023.4</v>
      </c>
      <c r="H288" s="8">
        <v>1023.4</v>
      </c>
      <c r="I288" s="4"/>
      <c r="J288" s="1"/>
      <c r="K288" s="1"/>
      <c r="L288" s="1"/>
      <c r="M288" s="1"/>
      <c r="N288" s="1"/>
    </row>
    <row r="289" spans="1:14" s="23" customFormat="1" ht="37.5">
      <c r="A289" s="15" t="s">
        <v>199</v>
      </c>
      <c r="B289" s="48" t="s">
        <v>93</v>
      </c>
      <c r="C289" s="48" t="s">
        <v>87</v>
      </c>
      <c r="D289" s="48" t="s">
        <v>200</v>
      </c>
      <c r="E289" s="47"/>
      <c r="F289" s="7"/>
      <c r="G289" s="7">
        <f t="shared" si="27"/>
        <v>118.2</v>
      </c>
      <c r="H289" s="8">
        <f>H290</f>
        <v>118.2</v>
      </c>
      <c r="I289" s="4"/>
      <c r="J289" s="1"/>
      <c r="K289" s="1"/>
      <c r="L289" s="1"/>
      <c r="M289" s="1"/>
      <c r="N289" s="1"/>
    </row>
    <row r="290" spans="1:14" s="23" customFormat="1" ht="75">
      <c r="A290" s="15" t="s">
        <v>63</v>
      </c>
      <c r="B290" s="48" t="s">
        <v>93</v>
      </c>
      <c r="C290" s="48" t="s">
        <v>87</v>
      </c>
      <c r="D290" s="48" t="s">
        <v>200</v>
      </c>
      <c r="E290" s="48">
        <v>600</v>
      </c>
      <c r="F290" s="7"/>
      <c r="G290" s="7">
        <f t="shared" si="27"/>
        <v>118.2</v>
      </c>
      <c r="H290" s="8">
        <f>H291</f>
        <v>118.2</v>
      </c>
      <c r="I290" s="4"/>
      <c r="J290" s="1"/>
      <c r="K290" s="1"/>
      <c r="L290" s="1"/>
      <c r="M290" s="1"/>
      <c r="N290" s="1"/>
    </row>
    <row r="291" spans="1:14" s="23" customFormat="1" ht="37.5">
      <c r="A291" s="15" t="s">
        <v>64</v>
      </c>
      <c r="B291" s="48" t="s">
        <v>93</v>
      </c>
      <c r="C291" s="48" t="s">
        <v>87</v>
      </c>
      <c r="D291" s="48" t="s">
        <v>200</v>
      </c>
      <c r="E291" s="48">
        <v>610</v>
      </c>
      <c r="F291" s="7"/>
      <c r="G291" s="7">
        <f t="shared" si="27"/>
        <v>118.2</v>
      </c>
      <c r="H291" s="8">
        <f>H292</f>
        <v>118.2</v>
      </c>
      <c r="I291" s="4"/>
      <c r="J291" s="1"/>
      <c r="K291" s="1"/>
      <c r="L291" s="1"/>
      <c r="M291" s="1"/>
      <c r="N291" s="1"/>
    </row>
    <row r="292" spans="1:14" s="23" customFormat="1" ht="112.5">
      <c r="A292" s="15" t="s">
        <v>65</v>
      </c>
      <c r="B292" s="48" t="s">
        <v>93</v>
      </c>
      <c r="C292" s="48" t="s">
        <v>87</v>
      </c>
      <c r="D292" s="48" t="s">
        <v>200</v>
      </c>
      <c r="E292" s="48">
        <v>611</v>
      </c>
      <c r="F292" s="7"/>
      <c r="G292" s="7">
        <f t="shared" si="27"/>
        <v>118.2</v>
      </c>
      <c r="H292" s="8">
        <v>118.2</v>
      </c>
      <c r="I292" s="4"/>
      <c r="J292" s="1"/>
      <c r="K292" s="1"/>
      <c r="L292" s="1"/>
      <c r="M292" s="1"/>
      <c r="N292" s="1"/>
    </row>
    <row r="293" spans="1:14" s="23" customFormat="1" ht="75">
      <c r="A293" s="15" t="s">
        <v>202</v>
      </c>
      <c r="B293" s="48" t="s">
        <v>93</v>
      </c>
      <c r="C293" s="48" t="s">
        <v>87</v>
      </c>
      <c r="D293" s="48" t="s">
        <v>203</v>
      </c>
      <c r="E293" s="48"/>
      <c r="F293" s="7"/>
      <c r="G293" s="7">
        <f t="shared" si="27"/>
        <v>4</v>
      </c>
      <c r="H293" s="8">
        <v>4</v>
      </c>
      <c r="I293" s="4"/>
      <c r="J293" s="1"/>
      <c r="K293" s="1"/>
      <c r="L293" s="1"/>
      <c r="M293" s="1"/>
      <c r="N293" s="1"/>
    </row>
    <row r="294" spans="1:14" s="23" customFormat="1" ht="37.5">
      <c r="A294" s="15" t="s">
        <v>64</v>
      </c>
      <c r="B294" s="48" t="s">
        <v>93</v>
      </c>
      <c r="C294" s="48" t="s">
        <v>87</v>
      </c>
      <c r="D294" s="48" t="s">
        <v>203</v>
      </c>
      <c r="E294" s="48" t="s">
        <v>204</v>
      </c>
      <c r="F294" s="7"/>
      <c r="G294" s="7">
        <f t="shared" ref="G294:G325" si="28">H294-F294</f>
        <v>4</v>
      </c>
      <c r="H294" s="8">
        <v>4</v>
      </c>
      <c r="I294" s="4"/>
      <c r="J294" s="1"/>
      <c r="K294" s="1"/>
      <c r="L294" s="1"/>
      <c r="M294" s="1"/>
      <c r="N294" s="1"/>
    </row>
    <row r="295" spans="1:14" s="23" customFormat="1" ht="112.5">
      <c r="A295" s="15" t="s">
        <v>65</v>
      </c>
      <c r="B295" s="48" t="s">
        <v>93</v>
      </c>
      <c r="C295" s="48" t="s">
        <v>87</v>
      </c>
      <c r="D295" s="48" t="s">
        <v>203</v>
      </c>
      <c r="E295" s="48" t="s">
        <v>205</v>
      </c>
      <c r="F295" s="7"/>
      <c r="G295" s="7">
        <f t="shared" si="28"/>
        <v>4</v>
      </c>
      <c r="H295" s="8">
        <v>4</v>
      </c>
      <c r="I295" s="4"/>
      <c r="J295" s="1"/>
      <c r="K295" s="1"/>
      <c r="L295" s="1"/>
      <c r="M295" s="1"/>
      <c r="N295" s="1"/>
    </row>
    <row r="296" spans="1:14" s="23" customFormat="1" ht="37.5">
      <c r="A296" s="44" t="s">
        <v>206</v>
      </c>
      <c r="B296" s="46" t="s">
        <v>93</v>
      </c>
      <c r="C296" s="46" t="s">
        <v>92</v>
      </c>
      <c r="D296" s="46"/>
      <c r="E296" s="46"/>
      <c r="F296" s="19"/>
      <c r="G296" s="19">
        <f t="shared" si="28"/>
        <v>727.6</v>
      </c>
      <c r="H296" s="16">
        <f>H297</f>
        <v>727.6</v>
      </c>
      <c r="I296" s="4"/>
      <c r="J296" s="1"/>
      <c r="K296" s="1"/>
      <c r="L296" s="1"/>
      <c r="M296" s="1"/>
      <c r="N296" s="1"/>
    </row>
    <row r="297" spans="1:14" s="23" customFormat="1" ht="131.25">
      <c r="A297" s="15" t="s">
        <v>13</v>
      </c>
      <c r="B297" s="48" t="s">
        <v>93</v>
      </c>
      <c r="C297" s="48" t="s">
        <v>92</v>
      </c>
      <c r="D297" s="48" t="s">
        <v>128</v>
      </c>
      <c r="E297" s="47"/>
      <c r="F297" s="7"/>
      <c r="G297" s="7">
        <f t="shared" si="28"/>
        <v>727.6</v>
      </c>
      <c r="H297" s="8">
        <f>H298+H301+H304</f>
        <v>727.6</v>
      </c>
      <c r="I297" s="4"/>
      <c r="J297" s="1"/>
      <c r="K297" s="1"/>
      <c r="L297" s="1"/>
      <c r="M297" s="1"/>
      <c r="N297" s="1"/>
    </row>
    <row r="298" spans="1:14" s="23" customFormat="1" ht="93.75">
      <c r="A298" s="15" t="s">
        <v>7</v>
      </c>
      <c r="B298" s="48" t="s">
        <v>93</v>
      </c>
      <c r="C298" s="48" t="s">
        <v>92</v>
      </c>
      <c r="D298" s="48" t="s">
        <v>128</v>
      </c>
      <c r="E298" s="48">
        <v>100</v>
      </c>
      <c r="F298" s="7"/>
      <c r="G298" s="7">
        <f t="shared" si="28"/>
        <v>565.6</v>
      </c>
      <c r="H298" s="8">
        <f>H299</f>
        <v>565.6</v>
      </c>
      <c r="I298" s="4"/>
      <c r="J298" s="1"/>
      <c r="K298" s="1"/>
      <c r="L298" s="1"/>
      <c r="M298" s="1"/>
      <c r="N298" s="1"/>
    </row>
    <row r="299" spans="1:14" s="23" customFormat="1" ht="37.5">
      <c r="A299" s="15" t="s">
        <v>8</v>
      </c>
      <c r="B299" s="48" t="s">
        <v>93</v>
      </c>
      <c r="C299" s="48" t="s">
        <v>92</v>
      </c>
      <c r="D299" s="48" t="s">
        <v>128</v>
      </c>
      <c r="E299" s="48">
        <v>110</v>
      </c>
      <c r="F299" s="7"/>
      <c r="G299" s="7">
        <f t="shared" si="28"/>
        <v>565.6</v>
      </c>
      <c r="H299" s="8">
        <f>H300</f>
        <v>565.6</v>
      </c>
      <c r="I299" s="4"/>
      <c r="J299" s="1"/>
      <c r="K299" s="1"/>
      <c r="L299" s="1"/>
      <c r="M299" s="1"/>
      <c r="N299" s="1"/>
    </row>
    <row r="300" spans="1:14" s="23" customFormat="1" ht="37.5">
      <c r="A300" s="15" t="s">
        <v>9</v>
      </c>
      <c r="B300" s="48" t="s">
        <v>93</v>
      </c>
      <c r="C300" s="48" t="s">
        <v>92</v>
      </c>
      <c r="D300" s="48" t="s">
        <v>128</v>
      </c>
      <c r="E300" s="48">
        <v>111</v>
      </c>
      <c r="F300" s="7"/>
      <c r="G300" s="7">
        <f t="shared" si="28"/>
        <v>565.6</v>
      </c>
      <c r="H300" s="8">
        <v>565.6</v>
      </c>
      <c r="I300" s="4"/>
      <c r="J300" s="1"/>
      <c r="K300" s="1"/>
      <c r="L300" s="1"/>
      <c r="M300" s="1"/>
      <c r="N300" s="1"/>
    </row>
    <row r="301" spans="1:14" s="23" customFormat="1" ht="37.5">
      <c r="A301" s="15" t="s">
        <v>10</v>
      </c>
      <c r="B301" s="48" t="s">
        <v>93</v>
      </c>
      <c r="C301" s="48" t="s">
        <v>92</v>
      </c>
      <c r="D301" s="48" t="s">
        <v>128</v>
      </c>
      <c r="E301" s="48">
        <v>240</v>
      </c>
      <c r="F301" s="7"/>
      <c r="G301" s="7">
        <f t="shared" si="28"/>
        <v>161</v>
      </c>
      <c r="H301" s="8">
        <f>H302+H303</f>
        <v>161</v>
      </c>
      <c r="I301" s="4"/>
      <c r="J301" s="1"/>
      <c r="K301" s="1"/>
      <c r="L301" s="1"/>
      <c r="M301" s="1"/>
      <c r="N301" s="1"/>
    </row>
    <row r="302" spans="1:14" s="23" customFormat="1" ht="56.25">
      <c r="A302" s="15" t="s">
        <v>196</v>
      </c>
      <c r="B302" s="48" t="s">
        <v>93</v>
      </c>
      <c r="C302" s="48" t="s">
        <v>92</v>
      </c>
      <c r="D302" s="48" t="s">
        <v>128</v>
      </c>
      <c r="E302" s="48" t="s">
        <v>197</v>
      </c>
      <c r="F302" s="7"/>
      <c r="G302" s="7">
        <f t="shared" si="28"/>
        <v>30</v>
      </c>
      <c r="H302" s="8">
        <v>30</v>
      </c>
      <c r="I302" s="4"/>
      <c r="J302" s="1"/>
      <c r="K302" s="1"/>
      <c r="L302" s="1"/>
      <c r="M302" s="1"/>
      <c r="N302" s="1"/>
    </row>
    <row r="303" spans="1:14" s="23" customFormat="1" ht="37.5">
      <c r="A303" s="15" t="s">
        <v>11</v>
      </c>
      <c r="B303" s="48" t="s">
        <v>93</v>
      </c>
      <c r="C303" s="48" t="s">
        <v>92</v>
      </c>
      <c r="D303" s="48" t="s">
        <v>128</v>
      </c>
      <c r="E303" s="48">
        <v>244</v>
      </c>
      <c r="F303" s="7"/>
      <c r="G303" s="7">
        <f t="shared" si="28"/>
        <v>131</v>
      </c>
      <c r="H303" s="8">
        <v>131</v>
      </c>
      <c r="I303" s="4"/>
      <c r="J303" s="1"/>
      <c r="K303" s="1"/>
      <c r="L303" s="1"/>
      <c r="M303" s="1"/>
      <c r="N303" s="1"/>
    </row>
    <row r="304" spans="1:14" s="23" customFormat="1" ht="37.5">
      <c r="A304" s="15" t="s">
        <v>12</v>
      </c>
      <c r="B304" s="48" t="s">
        <v>93</v>
      </c>
      <c r="C304" s="48" t="s">
        <v>92</v>
      </c>
      <c r="D304" s="48" t="s">
        <v>128</v>
      </c>
      <c r="E304" s="48">
        <v>850</v>
      </c>
      <c r="F304" s="7"/>
      <c r="G304" s="7">
        <f t="shared" si="28"/>
        <v>1</v>
      </c>
      <c r="H304" s="8">
        <f>H305</f>
        <v>1</v>
      </c>
      <c r="I304" s="4"/>
      <c r="J304" s="1"/>
      <c r="K304" s="1"/>
      <c r="L304" s="1"/>
      <c r="M304" s="1"/>
      <c r="N304" s="1"/>
    </row>
    <row r="305" spans="1:14" s="23" customFormat="1" ht="37.5">
      <c r="A305" s="15" t="s">
        <v>12</v>
      </c>
      <c r="B305" s="48" t="s">
        <v>93</v>
      </c>
      <c r="C305" s="48" t="s">
        <v>92</v>
      </c>
      <c r="D305" s="48" t="s">
        <v>128</v>
      </c>
      <c r="E305" s="48">
        <v>852</v>
      </c>
      <c r="F305" s="7"/>
      <c r="G305" s="7">
        <f t="shared" si="28"/>
        <v>1</v>
      </c>
      <c r="H305" s="8">
        <v>1</v>
      </c>
      <c r="I305" s="4"/>
      <c r="J305" s="1"/>
      <c r="K305" s="1"/>
      <c r="L305" s="1"/>
      <c r="M305" s="1"/>
      <c r="N305" s="1"/>
    </row>
    <row r="306" spans="1:14" s="23" customFormat="1" ht="37.5">
      <c r="A306" s="44" t="s">
        <v>67</v>
      </c>
      <c r="B306" s="46" t="s">
        <v>94</v>
      </c>
      <c r="C306" s="46"/>
      <c r="D306" s="49"/>
      <c r="E306" s="49"/>
      <c r="F306" s="19">
        <f>F307</f>
        <v>19709.399999999998</v>
      </c>
      <c r="G306" s="19">
        <f t="shared" si="28"/>
        <v>722.10000000000218</v>
      </c>
      <c r="H306" s="19">
        <f t="shared" ref="H306" si="29">H307</f>
        <v>20431.5</v>
      </c>
      <c r="I306" s="4"/>
      <c r="J306" s="1"/>
      <c r="K306" s="1"/>
      <c r="L306" s="1"/>
      <c r="M306" s="1"/>
      <c r="N306" s="1"/>
    </row>
    <row r="307" spans="1:14" s="23" customFormat="1" ht="18.75">
      <c r="A307" s="44" t="s">
        <v>68</v>
      </c>
      <c r="B307" s="46" t="s">
        <v>94</v>
      </c>
      <c r="C307" s="46" t="s">
        <v>86</v>
      </c>
      <c r="D307" s="49"/>
      <c r="E307" s="49"/>
      <c r="F307" s="19">
        <f>F308+F312+F316+F320+F324+F342</f>
        <v>19709.399999999998</v>
      </c>
      <c r="G307" s="19">
        <f t="shared" si="28"/>
        <v>722.10000000000218</v>
      </c>
      <c r="H307" s="19">
        <f>H308+H312+H316+H320+H324+H342</f>
        <v>20431.5</v>
      </c>
      <c r="I307" s="4"/>
      <c r="J307" s="1"/>
      <c r="K307" s="1"/>
      <c r="L307" s="1"/>
      <c r="M307" s="1"/>
      <c r="N307" s="1"/>
    </row>
    <row r="308" spans="1:14" s="23" customFormat="1" ht="56.25">
      <c r="A308" s="15" t="s">
        <v>69</v>
      </c>
      <c r="B308" s="48" t="s">
        <v>94</v>
      </c>
      <c r="C308" s="48" t="s">
        <v>86</v>
      </c>
      <c r="D308" s="48" t="s">
        <v>70</v>
      </c>
      <c r="E308" s="47"/>
      <c r="F308" s="7">
        <v>38.5</v>
      </c>
      <c r="G308" s="7">
        <f t="shared" si="28"/>
        <v>9.7999999999999972</v>
      </c>
      <c r="H308" s="7">
        <f>H309</f>
        <v>48.3</v>
      </c>
      <c r="I308" s="4"/>
      <c r="J308" s="1"/>
      <c r="K308" s="1"/>
      <c r="L308" s="1"/>
      <c r="M308" s="1"/>
      <c r="N308" s="1"/>
    </row>
    <row r="309" spans="1:14" s="23" customFormat="1" ht="75">
      <c r="A309" s="15" t="s">
        <v>63</v>
      </c>
      <c r="B309" s="48" t="s">
        <v>94</v>
      </c>
      <c r="C309" s="48" t="s">
        <v>86</v>
      </c>
      <c r="D309" s="48" t="s">
        <v>70</v>
      </c>
      <c r="E309" s="48">
        <v>600</v>
      </c>
      <c r="F309" s="7">
        <v>38.5</v>
      </c>
      <c r="G309" s="7">
        <f t="shared" si="28"/>
        <v>9.7999999999999972</v>
      </c>
      <c r="H309" s="7">
        <f>H310</f>
        <v>48.3</v>
      </c>
      <c r="I309" s="4"/>
      <c r="J309" s="1"/>
      <c r="K309" s="1"/>
      <c r="L309" s="1"/>
      <c r="M309" s="1"/>
      <c r="N309" s="1"/>
    </row>
    <row r="310" spans="1:14" s="23" customFormat="1" ht="37.5">
      <c r="A310" s="15" t="s">
        <v>64</v>
      </c>
      <c r="B310" s="48" t="s">
        <v>94</v>
      </c>
      <c r="C310" s="48" t="s">
        <v>86</v>
      </c>
      <c r="D310" s="48" t="s">
        <v>70</v>
      </c>
      <c r="E310" s="48">
        <v>610</v>
      </c>
      <c r="F310" s="7">
        <v>38.5</v>
      </c>
      <c r="G310" s="7">
        <f t="shared" si="28"/>
        <v>9.7999999999999972</v>
      </c>
      <c r="H310" s="7">
        <f>H311</f>
        <v>48.3</v>
      </c>
      <c r="I310" s="4"/>
      <c r="J310" s="1"/>
      <c r="K310" s="1"/>
      <c r="L310" s="1"/>
      <c r="M310" s="1"/>
      <c r="N310" s="1"/>
    </row>
    <row r="311" spans="1:14" s="23" customFormat="1" ht="37.5">
      <c r="A311" s="15" t="s">
        <v>66</v>
      </c>
      <c r="B311" s="48" t="s">
        <v>94</v>
      </c>
      <c r="C311" s="48" t="s">
        <v>86</v>
      </c>
      <c r="D311" s="48" t="s">
        <v>70</v>
      </c>
      <c r="E311" s="48">
        <v>612</v>
      </c>
      <c r="F311" s="7">
        <v>38.5</v>
      </c>
      <c r="G311" s="7">
        <f t="shared" si="28"/>
        <v>9.7999999999999972</v>
      </c>
      <c r="H311" s="7">
        <v>48.3</v>
      </c>
      <c r="I311" s="4"/>
      <c r="J311" s="1"/>
      <c r="K311" s="1"/>
      <c r="L311" s="1"/>
      <c r="M311" s="1"/>
      <c r="N311" s="1"/>
    </row>
    <row r="312" spans="1:14" s="23" customFormat="1" ht="131.25">
      <c r="A312" s="15" t="s">
        <v>157</v>
      </c>
      <c r="B312" s="48" t="s">
        <v>94</v>
      </c>
      <c r="C312" s="48" t="s">
        <v>86</v>
      </c>
      <c r="D312" s="48" t="s">
        <v>207</v>
      </c>
      <c r="E312" s="47"/>
      <c r="F312" s="7">
        <v>12865.5</v>
      </c>
      <c r="G312" s="7">
        <f t="shared" si="28"/>
        <v>324.79999999999927</v>
      </c>
      <c r="H312" s="8">
        <f>H313</f>
        <v>13190.3</v>
      </c>
      <c r="I312" s="4"/>
      <c r="J312" s="1"/>
      <c r="K312" s="1"/>
      <c r="L312" s="1"/>
      <c r="M312" s="1"/>
      <c r="N312" s="1"/>
    </row>
    <row r="313" spans="1:14" s="23" customFormat="1" ht="75">
      <c r="A313" s="15" t="s">
        <v>63</v>
      </c>
      <c r="B313" s="48" t="s">
        <v>94</v>
      </c>
      <c r="C313" s="48" t="s">
        <v>86</v>
      </c>
      <c r="D313" s="48" t="s">
        <v>207</v>
      </c>
      <c r="E313" s="48">
        <v>600</v>
      </c>
      <c r="F313" s="7">
        <v>12865.5</v>
      </c>
      <c r="G313" s="7">
        <f t="shared" si="28"/>
        <v>324.79999999999927</v>
      </c>
      <c r="H313" s="8">
        <f>H314</f>
        <v>13190.3</v>
      </c>
      <c r="I313" s="4"/>
      <c r="J313" s="1"/>
      <c r="K313" s="1"/>
      <c r="L313" s="1"/>
      <c r="M313" s="1"/>
      <c r="N313" s="1"/>
    </row>
    <row r="314" spans="1:14" s="23" customFormat="1" ht="37.5">
      <c r="A314" s="15" t="s">
        <v>64</v>
      </c>
      <c r="B314" s="48" t="s">
        <v>94</v>
      </c>
      <c r="C314" s="48" t="s">
        <v>86</v>
      </c>
      <c r="D314" s="48" t="s">
        <v>207</v>
      </c>
      <c r="E314" s="48">
        <v>610</v>
      </c>
      <c r="F314" s="7">
        <v>12865.5</v>
      </c>
      <c r="G314" s="7">
        <f t="shared" si="28"/>
        <v>324.79999999999927</v>
      </c>
      <c r="H314" s="8">
        <f>H315</f>
        <v>13190.3</v>
      </c>
      <c r="I314" s="4"/>
      <c r="J314" s="1"/>
      <c r="K314" s="1"/>
      <c r="L314" s="1"/>
      <c r="M314" s="1"/>
      <c r="N314" s="1"/>
    </row>
    <row r="315" spans="1:14" s="23" customFormat="1" ht="112.5">
      <c r="A315" s="15" t="s">
        <v>65</v>
      </c>
      <c r="B315" s="48" t="s">
        <v>94</v>
      </c>
      <c r="C315" s="48" t="s">
        <v>86</v>
      </c>
      <c r="D315" s="48" t="s">
        <v>207</v>
      </c>
      <c r="E315" s="48">
        <v>611</v>
      </c>
      <c r="F315" s="7">
        <v>12865.5</v>
      </c>
      <c r="G315" s="7">
        <f t="shared" si="28"/>
        <v>324.79999999999927</v>
      </c>
      <c r="H315" s="8">
        <v>13190.3</v>
      </c>
      <c r="I315" s="4"/>
      <c r="J315" s="1"/>
      <c r="K315" s="1"/>
      <c r="L315" s="1"/>
      <c r="M315" s="1"/>
      <c r="N315" s="1"/>
    </row>
    <row r="316" spans="1:14" s="23" customFormat="1" ht="75">
      <c r="A316" s="15" t="s">
        <v>162</v>
      </c>
      <c r="B316" s="48" t="s">
        <v>94</v>
      </c>
      <c r="C316" s="48" t="s">
        <v>86</v>
      </c>
      <c r="D316" s="48" t="s">
        <v>163</v>
      </c>
      <c r="E316" s="47"/>
      <c r="F316" s="7">
        <v>467.5</v>
      </c>
      <c r="G316" s="7">
        <f t="shared" si="28"/>
        <v>79.5</v>
      </c>
      <c r="H316" s="8">
        <f>H317</f>
        <v>547</v>
      </c>
      <c r="I316" s="4"/>
      <c r="J316" s="1"/>
      <c r="K316" s="1"/>
      <c r="L316" s="1"/>
      <c r="M316" s="1"/>
      <c r="N316" s="1"/>
    </row>
    <row r="317" spans="1:14" s="23" customFormat="1" ht="75">
      <c r="A317" s="15" t="s">
        <v>63</v>
      </c>
      <c r="B317" s="48" t="s">
        <v>94</v>
      </c>
      <c r="C317" s="48" t="s">
        <v>86</v>
      </c>
      <c r="D317" s="48" t="s">
        <v>163</v>
      </c>
      <c r="E317" s="48">
        <v>600</v>
      </c>
      <c r="F317" s="7">
        <v>467.5</v>
      </c>
      <c r="G317" s="7">
        <f t="shared" si="28"/>
        <v>79.5</v>
      </c>
      <c r="H317" s="8">
        <f>H318</f>
        <v>547</v>
      </c>
      <c r="I317" s="4"/>
      <c r="J317" s="1"/>
      <c r="K317" s="1"/>
      <c r="L317" s="1"/>
      <c r="M317" s="1"/>
      <c r="N317" s="1"/>
    </row>
    <row r="318" spans="1:14" s="23" customFormat="1" ht="37.5">
      <c r="A318" s="15" t="s">
        <v>64</v>
      </c>
      <c r="B318" s="48" t="s">
        <v>94</v>
      </c>
      <c r="C318" s="48" t="s">
        <v>86</v>
      </c>
      <c r="D318" s="48" t="s">
        <v>163</v>
      </c>
      <c r="E318" s="48">
        <v>610</v>
      </c>
      <c r="F318" s="7">
        <v>467.5</v>
      </c>
      <c r="G318" s="7">
        <f t="shared" si="28"/>
        <v>79.5</v>
      </c>
      <c r="H318" s="8">
        <f>H319</f>
        <v>547</v>
      </c>
      <c r="I318" s="4"/>
      <c r="J318" s="1"/>
      <c r="K318" s="1"/>
      <c r="L318" s="1"/>
      <c r="M318" s="1"/>
      <c r="N318" s="1"/>
    </row>
    <row r="319" spans="1:14" s="23" customFormat="1" ht="112.5">
      <c r="A319" s="15" t="s">
        <v>65</v>
      </c>
      <c r="B319" s="48" t="s">
        <v>94</v>
      </c>
      <c r="C319" s="48" t="s">
        <v>86</v>
      </c>
      <c r="D319" s="48" t="s">
        <v>163</v>
      </c>
      <c r="E319" s="48">
        <v>611</v>
      </c>
      <c r="F319" s="7">
        <v>467.5</v>
      </c>
      <c r="G319" s="7">
        <f t="shared" si="28"/>
        <v>79.5</v>
      </c>
      <c r="H319" s="8">
        <v>547</v>
      </c>
      <c r="I319" s="4"/>
      <c r="J319" s="1"/>
      <c r="K319" s="1"/>
      <c r="L319" s="1"/>
      <c r="M319" s="1"/>
      <c r="N319" s="1"/>
    </row>
    <row r="320" spans="1:14" s="23" customFormat="1" ht="112.5">
      <c r="A320" s="15" t="s">
        <v>166</v>
      </c>
      <c r="B320" s="48" t="s">
        <v>94</v>
      </c>
      <c r="C320" s="48" t="s">
        <v>86</v>
      </c>
      <c r="D320" s="48" t="s">
        <v>167</v>
      </c>
      <c r="E320" s="48"/>
      <c r="F320" s="7">
        <v>5348.6</v>
      </c>
      <c r="G320" s="7">
        <f t="shared" si="28"/>
        <v>43.399999999999636</v>
      </c>
      <c r="H320" s="8">
        <f>H321</f>
        <v>5392</v>
      </c>
      <c r="I320" s="4"/>
      <c r="J320" s="1"/>
      <c r="K320" s="1"/>
      <c r="L320" s="1"/>
      <c r="M320" s="1"/>
      <c r="N320" s="1"/>
    </row>
    <row r="321" spans="1:14" s="23" customFormat="1" ht="75">
      <c r="A321" s="15" t="s">
        <v>63</v>
      </c>
      <c r="B321" s="48" t="s">
        <v>94</v>
      </c>
      <c r="C321" s="48" t="s">
        <v>86</v>
      </c>
      <c r="D321" s="48" t="s">
        <v>167</v>
      </c>
      <c r="E321" s="48">
        <v>600</v>
      </c>
      <c r="F321" s="7">
        <v>5348.6</v>
      </c>
      <c r="G321" s="7">
        <f t="shared" si="28"/>
        <v>43.399999999999636</v>
      </c>
      <c r="H321" s="8">
        <f>H322</f>
        <v>5392</v>
      </c>
      <c r="I321" s="4"/>
      <c r="J321" s="1"/>
      <c r="K321" s="1"/>
      <c r="L321" s="1"/>
      <c r="M321" s="1"/>
      <c r="N321" s="1"/>
    </row>
    <row r="322" spans="1:14" s="23" customFormat="1" ht="37.5">
      <c r="A322" s="15" t="s">
        <v>64</v>
      </c>
      <c r="B322" s="48" t="s">
        <v>94</v>
      </c>
      <c r="C322" s="48" t="s">
        <v>86</v>
      </c>
      <c r="D322" s="48" t="s">
        <v>167</v>
      </c>
      <c r="E322" s="48">
        <v>610</v>
      </c>
      <c r="F322" s="7">
        <v>5348.6</v>
      </c>
      <c r="G322" s="7">
        <f t="shared" si="28"/>
        <v>43.399999999999636</v>
      </c>
      <c r="H322" s="8">
        <f>H323</f>
        <v>5392</v>
      </c>
      <c r="I322" s="4"/>
      <c r="J322" s="1"/>
      <c r="K322" s="1"/>
      <c r="L322" s="1"/>
      <c r="M322" s="1"/>
      <c r="N322" s="1"/>
    </row>
    <row r="323" spans="1:14" s="23" customFormat="1" ht="112.5">
      <c r="A323" s="15" t="s">
        <v>65</v>
      </c>
      <c r="B323" s="48" t="s">
        <v>94</v>
      </c>
      <c r="C323" s="48" t="s">
        <v>86</v>
      </c>
      <c r="D323" s="48" t="s">
        <v>167</v>
      </c>
      <c r="E323" s="48">
        <v>611</v>
      </c>
      <c r="F323" s="7">
        <v>5348.6</v>
      </c>
      <c r="G323" s="7">
        <f t="shared" si="28"/>
        <v>43.399999999999636</v>
      </c>
      <c r="H323" s="8">
        <v>5392</v>
      </c>
      <c r="I323" s="4"/>
      <c r="J323" s="1"/>
      <c r="K323" s="1"/>
      <c r="L323" s="1"/>
      <c r="M323" s="1"/>
      <c r="N323" s="1"/>
    </row>
    <row r="324" spans="1:14" s="23" customFormat="1" ht="37.5">
      <c r="A324" s="15" t="s">
        <v>18</v>
      </c>
      <c r="B324" s="48" t="s">
        <v>94</v>
      </c>
      <c r="C324" s="48" t="s">
        <v>86</v>
      </c>
      <c r="D324" s="48" t="s">
        <v>107</v>
      </c>
      <c r="E324" s="48"/>
      <c r="F324" s="7">
        <f>F325+F329</f>
        <v>476</v>
      </c>
      <c r="G324" s="7">
        <f t="shared" si="28"/>
        <v>258.40000000000009</v>
      </c>
      <c r="H324" s="7">
        <f>H325+H329</f>
        <v>734.40000000000009</v>
      </c>
      <c r="I324" s="4"/>
      <c r="J324" s="1"/>
      <c r="K324" s="1"/>
      <c r="L324" s="1"/>
      <c r="M324" s="1"/>
      <c r="N324" s="1"/>
    </row>
    <row r="325" spans="1:14" s="23" customFormat="1" ht="75">
      <c r="A325" s="15" t="s">
        <v>161</v>
      </c>
      <c r="B325" s="48" t="s">
        <v>94</v>
      </c>
      <c r="C325" s="48" t="s">
        <v>86</v>
      </c>
      <c r="D325" s="48" t="s">
        <v>125</v>
      </c>
      <c r="E325" s="48"/>
      <c r="F325" s="7"/>
      <c r="G325" s="7">
        <f t="shared" si="28"/>
        <v>273</v>
      </c>
      <c r="H325" s="7">
        <f>H326</f>
        <v>273</v>
      </c>
      <c r="I325" s="4"/>
      <c r="J325" s="1"/>
      <c r="K325" s="1"/>
      <c r="L325" s="1"/>
      <c r="M325" s="1"/>
      <c r="N325" s="1"/>
    </row>
    <row r="326" spans="1:14" s="23" customFormat="1" ht="75">
      <c r="A326" s="15" t="s">
        <v>63</v>
      </c>
      <c r="B326" s="48" t="s">
        <v>94</v>
      </c>
      <c r="C326" s="48" t="s">
        <v>86</v>
      </c>
      <c r="D326" s="48" t="s">
        <v>125</v>
      </c>
      <c r="E326" s="48">
        <v>600</v>
      </c>
      <c r="F326" s="7"/>
      <c r="G326" s="7">
        <f t="shared" ref="G326:G345" si="30">H326-F326</f>
        <v>273</v>
      </c>
      <c r="H326" s="7">
        <f>H327</f>
        <v>273</v>
      </c>
      <c r="I326" s="4"/>
      <c r="J326" s="1"/>
      <c r="K326" s="1"/>
      <c r="L326" s="1"/>
      <c r="M326" s="1"/>
      <c r="N326" s="1"/>
    </row>
    <row r="327" spans="1:14" s="23" customFormat="1" ht="37.5">
      <c r="A327" s="15" t="s">
        <v>64</v>
      </c>
      <c r="B327" s="48" t="s">
        <v>94</v>
      </c>
      <c r="C327" s="48" t="s">
        <v>86</v>
      </c>
      <c r="D327" s="48" t="s">
        <v>125</v>
      </c>
      <c r="E327" s="48">
        <v>610</v>
      </c>
      <c r="F327" s="7"/>
      <c r="G327" s="7">
        <f t="shared" si="30"/>
        <v>273</v>
      </c>
      <c r="H327" s="7">
        <f>H328</f>
        <v>273</v>
      </c>
      <c r="I327" s="4"/>
      <c r="J327" s="1"/>
      <c r="K327" s="1"/>
      <c r="L327" s="1"/>
      <c r="M327" s="1"/>
      <c r="N327" s="1"/>
    </row>
    <row r="328" spans="1:14" s="23" customFormat="1" ht="112.5">
      <c r="A328" s="15" t="s">
        <v>65</v>
      </c>
      <c r="B328" s="48" t="s">
        <v>94</v>
      </c>
      <c r="C328" s="48" t="s">
        <v>86</v>
      </c>
      <c r="D328" s="48" t="s">
        <v>125</v>
      </c>
      <c r="E328" s="48">
        <v>611</v>
      </c>
      <c r="F328" s="7"/>
      <c r="G328" s="7">
        <f t="shared" si="30"/>
        <v>273</v>
      </c>
      <c r="H328" s="7">
        <v>273</v>
      </c>
      <c r="I328" s="4"/>
      <c r="J328" s="1"/>
      <c r="K328" s="1"/>
      <c r="L328" s="1"/>
      <c r="M328" s="1"/>
      <c r="N328" s="1"/>
    </row>
    <row r="329" spans="1:14" s="23" customFormat="1" ht="75">
      <c r="A329" s="15" t="s">
        <v>159</v>
      </c>
      <c r="B329" s="48" t="s">
        <v>94</v>
      </c>
      <c r="C329" s="48" t="s">
        <v>86</v>
      </c>
      <c r="D329" s="48" t="s">
        <v>160</v>
      </c>
      <c r="E329" s="48"/>
      <c r="F329" s="7">
        <f>F330+F334+F338</f>
        <v>476</v>
      </c>
      <c r="G329" s="7">
        <f t="shared" si="30"/>
        <v>-14.599999999999966</v>
      </c>
      <c r="H329" s="7">
        <f>H330+H334+H338</f>
        <v>461.40000000000003</v>
      </c>
      <c r="I329" s="4"/>
      <c r="J329" s="1"/>
      <c r="K329" s="1"/>
      <c r="L329" s="1"/>
      <c r="M329" s="1"/>
      <c r="N329" s="1"/>
    </row>
    <row r="330" spans="1:14" s="23" customFormat="1" ht="75">
      <c r="A330" s="15" t="s">
        <v>159</v>
      </c>
      <c r="B330" s="48" t="s">
        <v>94</v>
      </c>
      <c r="C330" s="48" t="s">
        <v>86</v>
      </c>
      <c r="D330" s="48" t="s">
        <v>164</v>
      </c>
      <c r="E330" s="48"/>
      <c r="F330" s="7">
        <v>355</v>
      </c>
      <c r="G330" s="7">
        <f t="shared" si="30"/>
        <v>-210.7</v>
      </c>
      <c r="H330" s="7">
        <v>144.30000000000001</v>
      </c>
      <c r="I330" s="4"/>
      <c r="J330" s="1"/>
      <c r="K330" s="1"/>
      <c r="L330" s="1"/>
      <c r="M330" s="1"/>
      <c r="N330" s="1"/>
    </row>
    <row r="331" spans="1:14" s="23" customFormat="1" ht="75">
      <c r="A331" s="15" t="s">
        <v>63</v>
      </c>
      <c r="B331" s="48" t="s">
        <v>94</v>
      </c>
      <c r="C331" s="48" t="s">
        <v>86</v>
      </c>
      <c r="D331" s="48" t="s">
        <v>164</v>
      </c>
      <c r="E331" s="48">
        <v>600</v>
      </c>
      <c r="F331" s="7">
        <v>355</v>
      </c>
      <c r="G331" s="7">
        <f t="shared" si="30"/>
        <v>-210.7</v>
      </c>
      <c r="H331" s="7">
        <v>144.30000000000001</v>
      </c>
      <c r="I331" s="4"/>
      <c r="J331" s="1"/>
      <c r="K331" s="1"/>
      <c r="L331" s="1"/>
      <c r="M331" s="1"/>
      <c r="N331" s="1"/>
    </row>
    <row r="332" spans="1:14" s="23" customFormat="1" ht="37.5">
      <c r="A332" s="15" t="s">
        <v>64</v>
      </c>
      <c r="B332" s="48" t="s">
        <v>94</v>
      </c>
      <c r="C332" s="48" t="s">
        <v>86</v>
      </c>
      <c r="D332" s="48" t="s">
        <v>164</v>
      </c>
      <c r="E332" s="48">
        <v>610</v>
      </c>
      <c r="F332" s="7">
        <v>355</v>
      </c>
      <c r="G332" s="7">
        <f t="shared" si="30"/>
        <v>-210.7</v>
      </c>
      <c r="H332" s="7">
        <v>144.30000000000001</v>
      </c>
      <c r="I332" s="4"/>
      <c r="J332" s="1"/>
      <c r="K332" s="1"/>
      <c r="L332" s="1"/>
      <c r="M332" s="1"/>
      <c r="N332" s="1"/>
    </row>
    <row r="333" spans="1:14" s="23" customFormat="1" ht="112.5">
      <c r="A333" s="15" t="s">
        <v>65</v>
      </c>
      <c r="B333" s="48" t="s">
        <v>94</v>
      </c>
      <c r="C333" s="48" t="s">
        <v>86</v>
      </c>
      <c r="D333" s="48" t="s">
        <v>164</v>
      </c>
      <c r="E333" s="48">
        <v>611</v>
      </c>
      <c r="F333" s="7">
        <v>355</v>
      </c>
      <c r="G333" s="7">
        <f t="shared" si="30"/>
        <v>-210.7</v>
      </c>
      <c r="H333" s="7">
        <v>144.30000000000001</v>
      </c>
      <c r="I333" s="4"/>
      <c r="J333" s="1"/>
      <c r="K333" s="1"/>
      <c r="L333" s="1"/>
      <c r="M333" s="1"/>
      <c r="N333" s="1"/>
    </row>
    <row r="334" spans="1:14" s="23" customFormat="1" ht="75">
      <c r="A334" s="15" t="s">
        <v>159</v>
      </c>
      <c r="B334" s="48" t="s">
        <v>94</v>
      </c>
      <c r="C334" s="48" t="s">
        <v>86</v>
      </c>
      <c r="D334" s="48" t="s">
        <v>165</v>
      </c>
      <c r="E334" s="48"/>
      <c r="F334" s="7">
        <v>4</v>
      </c>
      <c r="G334" s="7">
        <f t="shared" si="30"/>
        <v>2.5</v>
      </c>
      <c r="H334" s="8">
        <v>6.5</v>
      </c>
      <c r="I334" s="4"/>
      <c r="J334" s="1"/>
      <c r="K334" s="1"/>
      <c r="L334" s="1"/>
      <c r="M334" s="1"/>
      <c r="N334" s="1"/>
    </row>
    <row r="335" spans="1:14" s="23" customFormat="1" ht="75">
      <c r="A335" s="15" t="s">
        <v>63</v>
      </c>
      <c r="B335" s="48" t="s">
        <v>94</v>
      </c>
      <c r="C335" s="48" t="s">
        <v>86</v>
      </c>
      <c r="D335" s="48" t="s">
        <v>165</v>
      </c>
      <c r="E335" s="48">
        <v>600</v>
      </c>
      <c r="F335" s="7">
        <v>4</v>
      </c>
      <c r="G335" s="7">
        <f t="shared" si="30"/>
        <v>2.5</v>
      </c>
      <c r="H335" s="8">
        <v>6.5</v>
      </c>
      <c r="I335" s="4"/>
      <c r="J335" s="1"/>
      <c r="K335" s="1"/>
      <c r="L335" s="1"/>
      <c r="M335" s="1"/>
      <c r="N335" s="1"/>
    </row>
    <row r="336" spans="1:14" s="23" customFormat="1" ht="37.5">
      <c r="A336" s="15" t="s">
        <v>64</v>
      </c>
      <c r="B336" s="48" t="s">
        <v>94</v>
      </c>
      <c r="C336" s="48" t="s">
        <v>86</v>
      </c>
      <c r="D336" s="48" t="s">
        <v>165</v>
      </c>
      <c r="E336" s="48">
        <v>610</v>
      </c>
      <c r="F336" s="7">
        <v>4</v>
      </c>
      <c r="G336" s="7">
        <f t="shared" si="30"/>
        <v>2.5</v>
      </c>
      <c r="H336" s="8">
        <v>6.5</v>
      </c>
      <c r="I336" s="4"/>
      <c r="J336" s="1"/>
      <c r="K336" s="1"/>
      <c r="L336" s="1"/>
      <c r="M336" s="1"/>
      <c r="N336" s="1"/>
    </row>
    <row r="337" spans="1:14" s="23" customFormat="1" ht="112.5">
      <c r="A337" s="15" t="s">
        <v>65</v>
      </c>
      <c r="B337" s="48" t="s">
        <v>94</v>
      </c>
      <c r="C337" s="48" t="s">
        <v>86</v>
      </c>
      <c r="D337" s="48" t="s">
        <v>165</v>
      </c>
      <c r="E337" s="48">
        <v>611</v>
      </c>
      <c r="F337" s="7">
        <v>4</v>
      </c>
      <c r="G337" s="7">
        <f t="shared" si="30"/>
        <v>2.5</v>
      </c>
      <c r="H337" s="8">
        <v>6.5</v>
      </c>
      <c r="I337" s="4"/>
      <c r="J337" s="1"/>
      <c r="K337" s="1"/>
      <c r="L337" s="1"/>
      <c r="M337" s="1"/>
      <c r="N337" s="1"/>
    </row>
    <row r="338" spans="1:14" s="23" customFormat="1" ht="75">
      <c r="A338" s="15" t="s">
        <v>159</v>
      </c>
      <c r="B338" s="48" t="s">
        <v>94</v>
      </c>
      <c r="C338" s="48" t="s">
        <v>86</v>
      </c>
      <c r="D338" s="48" t="s">
        <v>168</v>
      </c>
      <c r="E338" s="48"/>
      <c r="F338" s="7">
        <v>117</v>
      </c>
      <c r="G338" s="7">
        <f t="shared" si="30"/>
        <v>193.60000000000002</v>
      </c>
      <c r="H338" s="8">
        <v>310.60000000000002</v>
      </c>
      <c r="I338" s="4"/>
      <c r="J338" s="1"/>
      <c r="K338" s="1"/>
      <c r="L338" s="1"/>
      <c r="M338" s="1"/>
      <c r="N338" s="1"/>
    </row>
    <row r="339" spans="1:14" s="23" customFormat="1" ht="75">
      <c r="A339" s="15" t="s">
        <v>63</v>
      </c>
      <c r="B339" s="48" t="s">
        <v>94</v>
      </c>
      <c r="C339" s="48" t="s">
        <v>86</v>
      </c>
      <c r="D339" s="48" t="s">
        <v>168</v>
      </c>
      <c r="E339" s="48">
        <v>600</v>
      </c>
      <c r="F339" s="7">
        <v>117</v>
      </c>
      <c r="G339" s="7">
        <f t="shared" si="30"/>
        <v>193.60000000000002</v>
      </c>
      <c r="H339" s="8">
        <v>310.60000000000002</v>
      </c>
      <c r="I339" s="4"/>
      <c r="J339" s="1"/>
      <c r="K339" s="1"/>
      <c r="L339" s="1"/>
      <c r="M339" s="1"/>
      <c r="N339" s="1"/>
    </row>
    <row r="340" spans="1:14" s="23" customFormat="1" ht="37.5">
      <c r="A340" s="15" t="s">
        <v>64</v>
      </c>
      <c r="B340" s="48" t="s">
        <v>94</v>
      </c>
      <c r="C340" s="48" t="s">
        <v>86</v>
      </c>
      <c r="D340" s="48" t="s">
        <v>168</v>
      </c>
      <c r="E340" s="48">
        <v>610</v>
      </c>
      <c r="F340" s="7">
        <v>117</v>
      </c>
      <c r="G340" s="7">
        <f t="shared" si="30"/>
        <v>193.60000000000002</v>
      </c>
      <c r="H340" s="8">
        <v>310.60000000000002</v>
      </c>
      <c r="I340" s="4"/>
      <c r="J340" s="1"/>
      <c r="K340" s="1"/>
      <c r="L340" s="1"/>
      <c r="M340" s="1"/>
      <c r="N340" s="1"/>
    </row>
    <row r="341" spans="1:14" s="23" customFormat="1" ht="112.5">
      <c r="A341" s="15" t="s">
        <v>65</v>
      </c>
      <c r="B341" s="48" t="s">
        <v>94</v>
      </c>
      <c r="C341" s="48" t="s">
        <v>86</v>
      </c>
      <c r="D341" s="48" t="s">
        <v>168</v>
      </c>
      <c r="E341" s="48">
        <v>611</v>
      </c>
      <c r="F341" s="7">
        <v>117</v>
      </c>
      <c r="G341" s="7">
        <f t="shared" si="30"/>
        <v>193.60000000000002</v>
      </c>
      <c r="H341" s="8">
        <v>310.60000000000002</v>
      </c>
      <c r="I341" s="4"/>
      <c r="J341" s="1"/>
      <c r="K341" s="1"/>
      <c r="L341" s="1"/>
      <c r="M341" s="1"/>
      <c r="N341" s="1"/>
    </row>
    <row r="342" spans="1:14" s="23" customFormat="1" ht="93.75">
      <c r="A342" s="15" t="s">
        <v>145</v>
      </c>
      <c r="B342" s="48" t="s">
        <v>94</v>
      </c>
      <c r="C342" s="48" t="s">
        <v>86</v>
      </c>
      <c r="D342" s="48" t="s">
        <v>146</v>
      </c>
      <c r="E342" s="47"/>
      <c r="F342" s="7">
        <v>513.29999999999995</v>
      </c>
      <c r="G342" s="7">
        <f t="shared" si="30"/>
        <v>6.2000000000000455</v>
      </c>
      <c r="H342" s="8">
        <f>H343</f>
        <v>519.5</v>
      </c>
      <c r="I342" s="4"/>
      <c r="J342" s="1"/>
      <c r="K342" s="1"/>
      <c r="L342" s="1"/>
      <c r="M342" s="1"/>
      <c r="N342" s="1"/>
    </row>
    <row r="343" spans="1:14" s="23" customFormat="1" ht="75">
      <c r="A343" s="15" t="s">
        <v>63</v>
      </c>
      <c r="B343" s="48" t="s">
        <v>94</v>
      </c>
      <c r="C343" s="48" t="s">
        <v>86</v>
      </c>
      <c r="D343" s="48" t="s">
        <v>146</v>
      </c>
      <c r="E343" s="48">
        <v>600</v>
      </c>
      <c r="F343" s="7">
        <v>513.29999999999995</v>
      </c>
      <c r="G343" s="7">
        <f t="shared" si="30"/>
        <v>6.2000000000000455</v>
      </c>
      <c r="H343" s="8">
        <f>H344</f>
        <v>519.5</v>
      </c>
      <c r="I343" s="4"/>
      <c r="J343" s="1"/>
      <c r="K343" s="1"/>
      <c r="L343" s="1"/>
      <c r="M343" s="1"/>
      <c r="N343" s="1"/>
    </row>
    <row r="344" spans="1:14" s="23" customFormat="1" ht="37.5">
      <c r="A344" s="15" t="s">
        <v>64</v>
      </c>
      <c r="B344" s="48" t="s">
        <v>94</v>
      </c>
      <c r="C344" s="48" t="s">
        <v>86</v>
      </c>
      <c r="D344" s="48" t="s">
        <v>146</v>
      </c>
      <c r="E344" s="48">
        <v>610</v>
      </c>
      <c r="F344" s="7">
        <v>513.29999999999995</v>
      </c>
      <c r="G344" s="7">
        <f t="shared" si="30"/>
        <v>6.2000000000000455</v>
      </c>
      <c r="H344" s="8">
        <f>H345</f>
        <v>519.5</v>
      </c>
      <c r="I344" s="4"/>
      <c r="J344" s="1"/>
      <c r="K344" s="1"/>
      <c r="L344" s="1"/>
      <c r="M344" s="1"/>
      <c r="N344" s="1"/>
    </row>
    <row r="345" spans="1:14" s="23" customFormat="1" ht="37.5">
      <c r="A345" s="15" t="s">
        <v>66</v>
      </c>
      <c r="B345" s="48" t="s">
        <v>94</v>
      </c>
      <c r="C345" s="48" t="s">
        <v>86</v>
      </c>
      <c r="D345" s="48" t="s">
        <v>146</v>
      </c>
      <c r="E345" s="48">
        <v>612</v>
      </c>
      <c r="F345" s="7">
        <v>513.29999999999995</v>
      </c>
      <c r="G345" s="7">
        <f t="shared" si="30"/>
        <v>6.2000000000000455</v>
      </c>
      <c r="H345" s="8">
        <v>519.5</v>
      </c>
      <c r="I345" s="4"/>
      <c r="J345" s="1"/>
      <c r="K345" s="1"/>
      <c r="L345" s="1"/>
      <c r="M345" s="1"/>
      <c r="N345" s="1"/>
    </row>
    <row r="346" spans="1:14" ht="18.75">
      <c r="A346" s="44" t="s">
        <v>21</v>
      </c>
      <c r="B346" s="46">
        <v>10</v>
      </c>
      <c r="C346" s="46"/>
      <c r="D346" s="46"/>
      <c r="E346" s="47"/>
      <c r="F346" s="19" t="e">
        <f>F351</f>
        <v>#REF!</v>
      </c>
      <c r="G346" s="16" t="e">
        <f t="shared" ref="G346:G377" si="31">H346-F346</f>
        <v>#REF!</v>
      </c>
      <c r="H346" s="19">
        <f>H351+H347</f>
        <v>6789.5999999999995</v>
      </c>
      <c r="I346" s="4"/>
      <c r="J346" s="1"/>
      <c r="K346" s="1"/>
      <c r="L346" s="1"/>
      <c r="M346" s="1"/>
      <c r="N346" s="1"/>
    </row>
    <row r="347" spans="1:14" ht="37.5">
      <c r="A347" s="44" t="s">
        <v>193</v>
      </c>
      <c r="B347" s="46" t="s">
        <v>169</v>
      </c>
      <c r="C347" s="46" t="s">
        <v>88</v>
      </c>
      <c r="D347" s="46"/>
      <c r="E347" s="47"/>
      <c r="F347" s="19"/>
      <c r="G347" s="16">
        <f t="shared" si="31"/>
        <v>616.5</v>
      </c>
      <c r="H347" s="19">
        <f>H348</f>
        <v>616.5</v>
      </c>
      <c r="I347" s="4"/>
      <c r="J347" s="1"/>
      <c r="K347" s="1"/>
      <c r="L347" s="1"/>
      <c r="M347" s="1"/>
      <c r="N347" s="1"/>
    </row>
    <row r="348" spans="1:14" ht="37.5">
      <c r="A348" s="15" t="s">
        <v>20</v>
      </c>
      <c r="B348" s="48" t="s">
        <v>169</v>
      </c>
      <c r="C348" s="48" t="s">
        <v>88</v>
      </c>
      <c r="D348" s="48" t="s">
        <v>107</v>
      </c>
      <c r="E348" s="47"/>
      <c r="F348" s="19"/>
      <c r="G348" s="8">
        <f t="shared" si="31"/>
        <v>616.5</v>
      </c>
      <c r="H348" s="7">
        <v>616.5</v>
      </c>
      <c r="I348" s="4"/>
      <c r="J348" s="1"/>
      <c r="K348" s="1"/>
      <c r="L348" s="1"/>
      <c r="M348" s="1"/>
      <c r="N348" s="1"/>
    </row>
    <row r="349" spans="1:14" ht="56.25">
      <c r="A349" s="15" t="s">
        <v>194</v>
      </c>
      <c r="B349" s="48" t="s">
        <v>169</v>
      </c>
      <c r="C349" s="48" t="s">
        <v>88</v>
      </c>
      <c r="D349" s="48" t="s">
        <v>195</v>
      </c>
      <c r="E349" s="47"/>
      <c r="F349" s="7"/>
      <c r="G349" s="8">
        <f t="shared" si="31"/>
        <v>616.5</v>
      </c>
      <c r="H349" s="7">
        <v>616.5</v>
      </c>
      <c r="I349" s="4"/>
      <c r="J349" s="1"/>
      <c r="K349" s="1"/>
      <c r="L349" s="1"/>
      <c r="M349" s="1"/>
      <c r="N349" s="1"/>
    </row>
    <row r="350" spans="1:14" ht="37.5">
      <c r="A350" s="15" t="s">
        <v>11</v>
      </c>
      <c r="B350" s="48" t="s">
        <v>169</v>
      </c>
      <c r="C350" s="48" t="s">
        <v>88</v>
      </c>
      <c r="D350" s="48" t="s">
        <v>195</v>
      </c>
      <c r="E350" s="48" t="s">
        <v>178</v>
      </c>
      <c r="F350" s="19"/>
      <c r="G350" s="8">
        <f t="shared" si="31"/>
        <v>616.5</v>
      </c>
      <c r="H350" s="7">
        <v>616.5</v>
      </c>
      <c r="I350" s="4"/>
      <c r="J350" s="1"/>
      <c r="K350" s="1"/>
      <c r="L350" s="1"/>
      <c r="M350" s="1"/>
      <c r="N350" s="1"/>
    </row>
    <row r="351" spans="1:14" ht="18.75">
      <c r="A351" s="44" t="s">
        <v>22</v>
      </c>
      <c r="B351" s="46">
        <v>10</v>
      </c>
      <c r="C351" s="46" t="s">
        <v>89</v>
      </c>
      <c r="D351" s="49"/>
      <c r="E351" s="49"/>
      <c r="F351" s="19" t="e">
        <f t="shared" ref="F351:H352" si="32">F352</f>
        <v>#REF!</v>
      </c>
      <c r="G351" s="16" t="e">
        <f t="shared" si="31"/>
        <v>#REF!</v>
      </c>
      <c r="H351" s="19">
        <f>H352+H362</f>
        <v>6173.0999999999995</v>
      </c>
      <c r="I351" s="4"/>
      <c r="J351" s="1"/>
      <c r="K351" s="1"/>
      <c r="L351" s="1"/>
      <c r="M351" s="1"/>
      <c r="N351" s="1"/>
    </row>
    <row r="352" spans="1:14" ht="56.25">
      <c r="A352" s="15" t="s">
        <v>52</v>
      </c>
      <c r="B352" s="48">
        <v>10</v>
      </c>
      <c r="C352" s="48" t="s">
        <v>89</v>
      </c>
      <c r="D352" s="48" t="s">
        <v>53</v>
      </c>
      <c r="E352" s="47"/>
      <c r="F352" s="7" t="e">
        <f t="shared" si="32"/>
        <v>#REF!</v>
      </c>
      <c r="G352" s="8" t="e">
        <f t="shared" si="31"/>
        <v>#REF!</v>
      </c>
      <c r="H352" s="7">
        <f t="shared" si="32"/>
        <v>344.19999999999993</v>
      </c>
      <c r="I352" s="4"/>
      <c r="J352" s="1"/>
      <c r="K352" s="1"/>
      <c r="L352" s="1"/>
      <c r="M352" s="1"/>
      <c r="N352" s="1"/>
    </row>
    <row r="353" spans="1:14" ht="56.25">
      <c r="A353" s="15" t="s">
        <v>54</v>
      </c>
      <c r="B353" s="48" t="s">
        <v>169</v>
      </c>
      <c r="C353" s="48" t="s">
        <v>89</v>
      </c>
      <c r="D353" s="48" t="s">
        <v>171</v>
      </c>
      <c r="E353" s="47"/>
      <c r="F353" s="7" t="e">
        <f>#REF!+F354</f>
        <v>#REF!</v>
      </c>
      <c r="G353" s="8" t="e">
        <f t="shared" si="31"/>
        <v>#REF!</v>
      </c>
      <c r="H353" s="7">
        <f>H354</f>
        <v>344.19999999999993</v>
      </c>
      <c r="I353" s="4"/>
      <c r="J353" s="1"/>
      <c r="K353" s="1"/>
      <c r="L353" s="1"/>
      <c r="M353" s="1"/>
      <c r="N353" s="1"/>
    </row>
    <row r="354" spans="1:14" ht="93.75">
      <c r="A354" s="15" t="s">
        <v>55</v>
      </c>
      <c r="B354" s="48">
        <v>10</v>
      </c>
      <c r="C354" s="48" t="s">
        <v>89</v>
      </c>
      <c r="D354" s="48" t="s">
        <v>56</v>
      </c>
      <c r="E354" s="47"/>
      <c r="F354" s="7">
        <v>323.89999999999998</v>
      </c>
      <c r="G354" s="8">
        <f t="shared" si="31"/>
        <v>20.299999999999955</v>
      </c>
      <c r="H354" s="8">
        <f>H355+H359+H361</f>
        <v>344.19999999999993</v>
      </c>
      <c r="I354" s="4"/>
      <c r="J354" s="1"/>
      <c r="K354" s="1"/>
      <c r="L354" s="1"/>
      <c r="M354" s="1"/>
      <c r="N354" s="1"/>
    </row>
    <row r="355" spans="1:14" ht="93.75">
      <c r="A355" s="15" t="s">
        <v>7</v>
      </c>
      <c r="B355" s="48">
        <v>10</v>
      </c>
      <c r="C355" s="48" t="s">
        <v>89</v>
      </c>
      <c r="D355" s="48" t="s">
        <v>56</v>
      </c>
      <c r="E355" s="48">
        <v>100</v>
      </c>
      <c r="F355" s="7">
        <v>173</v>
      </c>
      <c r="G355" s="8">
        <f t="shared" si="31"/>
        <v>-4.7000000000000171</v>
      </c>
      <c r="H355" s="8">
        <f>H356</f>
        <v>168.29999999999998</v>
      </c>
      <c r="I355" s="4"/>
      <c r="J355" s="1"/>
      <c r="K355" s="1"/>
      <c r="L355" s="1"/>
      <c r="M355" s="1"/>
      <c r="N355" s="1"/>
    </row>
    <row r="356" spans="1:14" ht="37.5">
      <c r="A356" s="15" t="s">
        <v>14</v>
      </c>
      <c r="B356" s="48">
        <v>10</v>
      </c>
      <c r="C356" s="48" t="s">
        <v>89</v>
      </c>
      <c r="D356" s="48" t="s">
        <v>56</v>
      </c>
      <c r="E356" s="48">
        <v>110</v>
      </c>
      <c r="F356" s="7">
        <v>173</v>
      </c>
      <c r="G356" s="8">
        <f t="shared" si="31"/>
        <v>-4.7000000000000171</v>
      </c>
      <c r="H356" s="8">
        <f>H357+H358</f>
        <v>168.29999999999998</v>
      </c>
      <c r="I356" s="4"/>
      <c r="J356" s="1"/>
      <c r="K356" s="1"/>
      <c r="L356" s="1"/>
      <c r="M356" s="1"/>
      <c r="N356" s="1"/>
    </row>
    <row r="357" spans="1:14" ht="37.5">
      <c r="A357" s="15" t="s">
        <v>9</v>
      </c>
      <c r="B357" s="48">
        <v>10</v>
      </c>
      <c r="C357" s="48" t="s">
        <v>89</v>
      </c>
      <c r="D357" s="48" t="s">
        <v>56</v>
      </c>
      <c r="E357" s="48">
        <v>111</v>
      </c>
      <c r="F357" s="7">
        <v>152</v>
      </c>
      <c r="G357" s="8">
        <f t="shared" si="31"/>
        <v>-5.9000000000000057</v>
      </c>
      <c r="H357" s="8">
        <v>146.1</v>
      </c>
      <c r="I357" s="4"/>
      <c r="J357" s="1"/>
      <c r="K357" s="1"/>
      <c r="L357" s="1"/>
      <c r="M357" s="1"/>
      <c r="N357" s="1"/>
    </row>
    <row r="358" spans="1:14" ht="37.5">
      <c r="A358" s="15" t="s">
        <v>97</v>
      </c>
      <c r="B358" s="48" t="s">
        <v>169</v>
      </c>
      <c r="C358" s="48" t="s">
        <v>89</v>
      </c>
      <c r="D358" s="48" t="s">
        <v>221</v>
      </c>
      <c r="E358" s="48" t="s">
        <v>98</v>
      </c>
      <c r="F358" s="7">
        <v>21</v>
      </c>
      <c r="G358" s="8">
        <f t="shared" si="31"/>
        <v>1.1999999999999993</v>
      </c>
      <c r="H358" s="8">
        <v>22.2</v>
      </c>
      <c r="I358" s="4"/>
      <c r="J358" s="1"/>
      <c r="K358" s="1"/>
      <c r="L358" s="1"/>
      <c r="M358" s="1"/>
      <c r="N358" s="1"/>
    </row>
    <row r="359" spans="1:14" ht="37.5">
      <c r="A359" s="15" t="s">
        <v>10</v>
      </c>
      <c r="B359" s="48">
        <v>10</v>
      </c>
      <c r="C359" s="48" t="s">
        <v>89</v>
      </c>
      <c r="D359" s="48" t="s">
        <v>221</v>
      </c>
      <c r="E359" s="48">
        <v>240</v>
      </c>
      <c r="F359" s="7">
        <v>150.9</v>
      </c>
      <c r="G359" s="8">
        <f t="shared" si="31"/>
        <v>23.099999999999994</v>
      </c>
      <c r="H359" s="8">
        <f>H360</f>
        <v>174</v>
      </c>
      <c r="I359" s="4"/>
      <c r="J359" s="1"/>
      <c r="K359" s="1"/>
      <c r="L359" s="1"/>
      <c r="M359" s="1"/>
      <c r="N359" s="1"/>
    </row>
    <row r="360" spans="1:14" ht="37.5">
      <c r="A360" s="15" t="s">
        <v>11</v>
      </c>
      <c r="B360" s="48">
        <v>10</v>
      </c>
      <c r="C360" s="48" t="s">
        <v>89</v>
      </c>
      <c r="D360" s="48" t="s">
        <v>221</v>
      </c>
      <c r="E360" s="48">
        <v>244</v>
      </c>
      <c r="F360" s="7">
        <v>150.9</v>
      </c>
      <c r="G360" s="8">
        <f t="shared" si="31"/>
        <v>23.099999999999994</v>
      </c>
      <c r="H360" s="8">
        <v>174</v>
      </c>
      <c r="I360" s="4"/>
      <c r="J360" s="1"/>
      <c r="K360" s="1"/>
      <c r="L360" s="1"/>
      <c r="M360" s="1"/>
      <c r="N360" s="1"/>
    </row>
    <row r="361" spans="1:14" s="23" customFormat="1" ht="18.75">
      <c r="A361" s="15" t="s">
        <v>81</v>
      </c>
      <c r="B361" s="48" t="s">
        <v>169</v>
      </c>
      <c r="C361" s="48" t="s">
        <v>89</v>
      </c>
      <c r="D361" s="48" t="s">
        <v>221</v>
      </c>
      <c r="E361" s="48" t="s">
        <v>142</v>
      </c>
      <c r="F361" s="7"/>
      <c r="G361" s="19">
        <f>H361-F361</f>
        <v>1.9</v>
      </c>
      <c r="H361" s="8">
        <v>1.9</v>
      </c>
      <c r="I361" s="4"/>
      <c r="J361" s="1"/>
      <c r="K361" s="1"/>
      <c r="L361" s="1"/>
      <c r="M361" s="1"/>
      <c r="N361" s="1"/>
    </row>
    <row r="362" spans="1:14" s="20" customFormat="1" ht="56.25">
      <c r="A362" s="15" t="s">
        <v>222</v>
      </c>
      <c r="B362" s="48" t="s">
        <v>169</v>
      </c>
      <c r="C362" s="48" t="s">
        <v>89</v>
      </c>
      <c r="D362" s="48" t="s">
        <v>223</v>
      </c>
      <c r="E362" s="48"/>
      <c r="F362" s="7"/>
      <c r="G362" s="8">
        <f t="shared" si="31"/>
        <v>5828.9</v>
      </c>
      <c r="H362" s="8">
        <f>H363</f>
        <v>5828.9</v>
      </c>
      <c r="I362" s="4"/>
      <c r="J362" s="1"/>
      <c r="K362" s="1"/>
      <c r="L362" s="1"/>
      <c r="M362" s="1"/>
      <c r="N362" s="1"/>
    </row>
    <row r="363" spans="1:14" s="20" customFormat="1" ht="75">
      <c r="A363" s="15" t="s">
        <v>248</v>
      </c>
      <c r="B363" s="48" t="s">
        <v>169</v>
      </c>
      <c r="C363" s="48" t="s">
        <v>89</v>
      </c>
      <c r="D363" s="48" t="s">
        <v>249</v>
      </c>
      <c r="E363" s="48"/>
      <c r="F363" s="7"/>
      <c r="G363" s="8">
        <f t="shared" si="31"/>
        <v>5828.9</v>
      </c>
      <c r="H363" s="8">
        <f>H364</f>
        <v>5828.9</v>
      </c>
      <c r="I363" s="4"/>
      <c r="J363" s="1"/>
      <c r="K363" s="1"/>
      <c r="L363" s="1"/>
      <c r="M363" s="1"/>
      <c r="N363" s="1"/>
    </row>
    <row r="364" spans="1:14" s="20" customFormat="1" ht="131.25">
      <c r="A364" s="15" t="s">
        <v>250</v>
      </c>
      <c r="B364" s="48" t="s">
        <v>169</v>
      </c>
      <c r="C364" s="48" t="s">
        <v>89</v>
      </c>
      <c r="D364" s="48" t="s">
        <v>251</v>
      </c>
      <c r="E364" s="48"/>
      <c r="F364" s="7"/>
      <c r="G364" s="8">
        <f t="shared" si="31"/>
        <v>5828.9</v>
      </c>
      <c r="H364" s="8">
        <f>H365+H369+H371</f>
        <v>5828.9</v>
      </c>
      <c r="I364" s="4"/>
      <c r="J364" s="1"/>
      <c r="K364" s="1"/>
      <c r="L364" s="1"/>
      <c r="M364" s="1"/>
      <c r="N364" s="1"/>
    </row>
    <row r="365" spans="1:14" s="20" customFormat="1" ht="93.75">
      <c r="A365" s="15" t="s">
        <v>7</v>
      </c>
      <c r="B365" s="48" t="s">
        <v>169</v>
      </c>
      <c r="C365" s="48" t="s">
        <v>89</v>
      </c>
      <c r="D365" s="48" t="s">
        <v>251</v>
      </c>
      <c r="E365" s="48">
        <v>100</v>
      </c>
      <c r="F365" s="7"/>
      <c r="G365" s="8">
        <f t="shared" si="31"/>
        <v>131.5</v>
      </c>
      <c r="H365" s="7">
        <f>H366</f>
        <v>131.5</v>
      </c>
      <c r="I365" s="4"/>
      <c r="J365" s="1"/>
      <c r="K365" s="1"/>
      <c r="L365" s="1"/>
      <c r="M365" s="1"/>
      <c r="N365" s="1"/>
    </row>
    <row r="366" spans="1:14" s="20" customFormat="1" ht="37.5">
      <c r="A366" s="15" t="s">
        <v>85</v>
      </c>
      <c r="B366" s="48" t="s">
        <v>169</v>
      </c>
      <c r="C366" s="48" t="s">
        <v>89</v>
      </c>
      <c r="D366" s="48" t="s">
        <v>251</v>
      </c>
      <c r="E366" s="48">
        <v>110</v>
      </c>
      <c r="F366" s="7"/>
      <c r="G366" s="8">
        <f t="shared" si="31"/>
        <v>131.5</v>
      </c>
      <c r="H366" s="7">
        <f>H367+H368</f>
        <v>131.5</v>
      </c>
      <c r="I366" s="4"/>
      <c r="J366" s="1"/>
      <c r="K366" s="1"/>
      <c r="L366" s="1"/>
      <c r="M366" s="1"/>
      <c r="N366" s="1"/>
    </row>
    <row r="367" spans="1:14" s="20" customFormat="1" ht="37.5">
      <c r="A367" s="15" t="s">
        <v>9</v>
      </c>
      <c r="B367" s="48" t="s">
        <v>169</v>
      </c>
      <c r="C367" s="48" t="s">
        <v>89</v>
      </c>
      <c r="D367" s="48" t="s">
        <v>251</v>
      </c>
      <c r="E367" s="48">
        <v>111</v>
      </c>
      <c r="F367" s="7"/>
      <c r="G367" s="8">
        <f t="shared" si="31"/>
        <v>114.2</v>
      </c>
      <c r="H367" s="7">
        <v>114.2</v>
      </c>
      <c r="I367" s="4"/>
      <c r="J367" s="1"/>
      <c r="K367" s="1"/>
      <c r="L367" s="1"/>
      <c r="M367" s="1"/>
      <c r="N367" s="1"/>
    </row>
    <row r="368" spans="1:14" s="20" customFormat="1" ht="37.5">
      <c r="A368" s="15" t="s">
        <v>97</v>
      </c>
      <c r="B368" s="48" t="s">
        <v>169</v>
      </c>
      <c r="C368" s="48" t="s">
        <v>89</v>
      </c>
      <c r="D368" s="48" t="s">
        <v>251</v>
      </c>
      <c r="E368" s="48" t="s">
        <v>98</v>
      </c>
      <c r="F368" s="7"/>
      <c r="G368" s="8">
        <f t="shared" si="31"/>
        <v>17.3</v>
      </c>
      <c r="H368" s="7">
        <v>17.3</v>
      </c>
      <c r="I368" s="4"/>
      <c r="J368" s="1"/>
      <c r="K368" s="1"/>
      <c r="L368" s="1"/>
      <c r="M368" s="1"/>
      <c r="N368" s="1"/>
    </row>
    <row r="369" spans="1:14" s="20" customFormat="1" ht="37.5">
      <c r="A369" s="15" t="s">
        <v>10</v>
      </c>
      <c r="B369" s="48" t="s">
        <v>169</v>
      </c>
      <c r="C369" s="48" t="s">
        <v>89</v>
      </c>
      <c r="D369" s="48" t="s">
        <v>251</v>
      </c>
      <c r="E369" s="48">
        <v>240</v>
      </c>
      <c r="F369" s="7"/>
      <c r="G369" s="8">
        <f t="shared" si="31"/>
        <v>210.9</v>
      </c>
      <c r="H369" s="7">
        <f>H370</f>
        <v>210.9</v>
      </c>
      <c r="I369" s="4"/>
      <c r="J369" s="1"/>
      <c r="K369" s="1"/>
      <c r="L369" s="1"/>
      <c r="M369" s="1"/>
      <c r="N369" s="1"/>
    </row>
    <row r="370" spans="1:14" s="20" customFormat="1" ht="37.5">
      <c r="A370" s="15" t="s">
        <v>11</v>
      </c>
      <c r="B370" s="48" t="s">
        <v>169</v>
      </c>
      <c r="C370" s="48" t="s">
        <v>89</v>
      </c>
      <c r="D370" s="48" t="s">
        <v>251</v>
      </c>
      <c r="E370" s="48">
        <v>244</v>
      </c>
      <c r="F370" s="7"/>
      <c r="G370" s="8">
        <f t="shared" ref="G370" si="33">H370-F370</f>
        <v>210.9</v>
      </c>
      <c r="H370" s="7">
        <v>210.9</v>
      </c>
      <c r="I370" s="4"/>
      <c r="J370" s="1"/>
      <c r="K370" s="1"/>
      <c r="L370" s="1"/>
      <c r="M370" s="1"/>
      <c r="N370" s="1"/>
    </row>
    <row r="371" spans="1:14" s="23" customFormat="1" ht="56.25">
      <c r="A371" s="15" t="s">
        <v>23</v>
      </c>
      <c r="B371" s="48" t="s">
        <v>169</v>
      </c>
      <c r="C371" s="48" t="s">
        <v>89</v>
      </c>
      <c r="D371" s="48" t="s">
        <v>251</v>
      </c>
      <c r="E371" s="48" t="s">
        <v>170</v>
      </c>
      <c r="F371" s="7"/>
      <c r="G371" s="7">
        <f>H371-F371</f>
        <v>5486.5</v>
      </c>
      <c r="H371" s="8">
        <v>5486.5</v>
      </c>
      <c r="I371" s="4"/>
      <c r="J371" s="1"/>
      <c r="K371" s="1"/>
      <c r="L371" s="1"/>
      <c r="M371" s="1"/>
      <c r="N371" s="1"/>
    </row>
    <row r="372" spans="1:14" ht="18.75">
      <c r="A372" s="44" t="s">
        <v>57</v>
      </c>
      <c r="B372" s="46">
        <v>11</v>
      </c>
      <c r="C372" s="47"/>
      <c r="D372" s="47"/>
      <c r="E372" s="47"/>
      <c r="F372" s="7">
        <v>78</v>
      </c>
      <c r="G372" s="16">
        <f t="shared" si="31"/>
        <v>0</v>
      </c>
      <c r="H372" s="19">
        <v>78</v>
      </c>
      <c r="I372" s="4"/>
      <c r="J372" s="1"/>
      <c r="K372" s="1"/>
      <c r="L372" s="1"/>
      <c r="M372" s="1"/>
      <c r="N372" s="1"/>
    </row>
    <row r="373" spans="1:14" ht="18.75">
      <c r="A373" s="44" t="s">
        <v>58</v>
      </c>
      <c r="B373" s="46">
        <v>11</v>
      </c>
      <c r="C373" s="46" t="s">
        <v>87</v>
      </c>
      <c r="D373" s="49"/>
      <c r="E373" s="49"/>
      <c r="F373" s="7">
        <v>78</v>
      </c>
      <c r="G373" s="16">
        <f t="shared" si="31"/>
        <v>0</v>
      </c>
      <c r="H373" s="19">
        <v>78</v>
      </c>
      <c r="I373" s="4"/>
      <c r="J373" s="1"/>
      <c r="K373" s="1"/>
      <c r="L373" s="1"/>
      <c r="M373" s="1"/>
      <c r="N373" s="1"/>
    </row>
    <row r="374" spans="1:14" ht="37.5">
      <c r="A374" s="15" t="s">
        <v>18</v>
      </c>
      <c r="B374" s="48">
        <v>11</v>
      </c>
      <c r="C374" s="48" t="s">
        <v>87</v>
      </c>
      <c r="D374" s="48" t="s">
        <v>107</v>
      </c>
      <c r="E374" s="47"/>
      <c r="F374" s="7">
        <v>78</v>
      </c>
      <c r="G374" s="8">
        <f t="shared" si="31"/>
        <v>0</v>
      </c>
      <c r="H374" s="7">
        <v>78</v>
      </c>
      <c r="I374" s="4"/>
      <c r="J374" s="1"/>
      <c r="K374" s="1"/>
      <c r="L374" s="1"/>
      <c r="M374" s="1"/>
      <c r="N374" s="1"/>
    </row>
    <row r="375" spans="1:14" ht="75">
      <c r="A375" s="15" t="s">
        <v>59</v>
      </c>
      <c r="B375" s="48">
        <v>11</v>
      </c>
      <c r="C375" s="48" t="s">
        <v>87</v>
      </c>
      <c r="D375" s="48" t="s">
        <v>122</v>
      </c>
      <c r="E375" s="47"/>
      <c r="F375" s="7">
        <v>78</v>
      </c>
      <c r="G375" s="8">
        <f t="shared" si="31"/>
        <v>0</v>
      </c>
      <c r="H375" s="7">
        <v>78</v>
      </c>
      <c r="I375" s="4"/>
      <c r="J375" s="1"/>
      <c r="K375" s="1"/>
      <c r="L375" s="1"/>
      <c r="M375" s="1"/>
      <c r="N375" s="1"/>
    </row>
    <row r="376" spans="1:14" ht="37.5">
      <c r="A376" s="15" t="s">
        <v>10</v>
      </c>
      <c r="B376" s="48">
        <v>11</v>
      </c>
      <c r="C376" s="48" t="s">
        <v>87</v>
      </c>
      <c r="D376" s="48" t="s">
        <v>122</v>
      </c>
      <c r="E376" s="48">
        <v>240</v>
      </c>
      <c r="F376" s="7">
        <v>78</v>
      </c>
      <c r="G376" s="8">
        <f t="shared" si="31"/>
        <v>0</v>
      </c>
      <c r="H376" s="7">
        <v>78</v>
      </c>
      <c r="I376" s="4"/>
      <c r="J376" s="1"/>
      <c r="K376" s="1"/>
      <c r="L376" s="1"/>
      <c r="M376" s="1"/>
      <c r="N376" s="1"/>
    </row>
    <row r="377" spans="1:14" ht="37.5">
      <c r="A377" s="15" t="s">
        <v>11</v>
      </c>
      <c r="B377" s="48">
        <v>11</v>
      </c>
      <c r="C377" s="48" t="s">
        <v>87</v>
      </c>
      <c r="D377" s="48" t="s">
        <v>122</v>
      </c>
      <c r="E377" s="48">
        <v>244</v>
      </c>
      <c r="F377" s="7">
        <v>78</v>
      </c>
      <c r="G377" s="8">
        <f t="shared" si="31"/>
        <v>0</v>
      </c>
      <c r="H377" s="7">
        <v>78</v>
      </c>
      <c r="I377" s="4"/>
      <c r="J377" s="1"/>
      <c r="K377" s="1"/>
      <c r="L377" s="1"/>
      <c r="M377" s="1"/>
      <c r="N377" s="1"/>
    </row>
    <row r="378" spans="1:14" ht="18.75">
      <c r="A378" s="44" t="s">
        <v>15</v>
      </c>
      <c r="B378" s="46">
        <v>14</v>
      </c>
      <c r="C378" s="46"/>
      <c r="D378" s="46"/>
      <c r="E378" s="47"/>
      <c r="F378" s="19">
        <f>F379+F390</f>
        <v>6407.1</v>
      </c>
      <c r="G378" s="19">
        <f t="shared" ref="G378:G381" si="34">H378-F378</f>
        <v>2568.1000000000004</v>
      </c>
      <c r="H378" s="19">
        <f>H379+H390</f>
        <v>8975.2000000000007</v>
      </c>
      <c r="I378" s="4"/>
      <c r="J378" s="1"/>
      <c r="K378" s="1"/>
      <c r="L378" s="1"/>
      <c r="M378" s="1"/>
      <c r="N378" s="1"/>
    </row>
    <row r="379" spans="1:14" ht="93.75">
      <c r="A379" s="44" t="s">
        <v>71</v>
      </c>
      <c r="B379" s="46">
        <v>14</v>
      </c>
      <c r="C379" s="46" t="s">
        <v>86</v>
      </c>
      <c r="D379" s="46"/>
      <c r="E379" s="49"/>
      <c r="F379" s="19">
        <f>F380</f>
        <v>4338.5</v>
      </c>
      <c r="G379" s="19">
        <f t="shared" si="34"/>
        <v>4434.4000000000015</v>
      </c>
      <c r="H379" s="19">
        <f t="shared" ref="H379:H380" si="35">H380</f>
        <v>8772.9000000000015</v>
      </c>
      <c r="I379" s="4"/>
      <c r="J379" s="1"/>
      <c r="K379" s="1"/>
      <c r="L379" s="1"/>
      <c r="M379" s="1"/>
      <c r="N379" s="1"/>
    </row>
    <row r="380" spans="1:14" ht="37.5">
      <c r="A380" s="15" t="s">
        <v>72</v>
      </c>
      <c r="B380" s="48">
        <v>14</v>
      </c>
      <c r="C380" s="48" t="s">
        <v>86</v>
      </c>
      <c r="D380" s="48" t="s">
        <v>73</v>
      </c>
      <c r="E380" s="47"/>
      <c r="F380" s="7">
        <f>F381</f>
        <v>4338.5</v>
      </c>
      <c r="G380" s="7">
        <f t="shared" si="34"/>
        <v>4434.4000000000015</v>
      </c>
      <c r="H380" s="7">
        <f t="shared" si="35"/>
        <v>8772.9000000000015</v>
      </c>
      <c r="I380" s="4"/>
      <c r="J380" s="1"/>
      <c r="K380" s="1"/>
      <c r="L380" s="1"/>
      <c r="M380" s="1"/>
      <c r="N380" s="1"/>
    </row>
    <row r="381" spans="1:14" ht="75">
      <c r="A381" s="15" t="s">
        <v>74</v>
      </c>
      <c r="B381" s="48">
        <v>14</v>
      </c>
      <c r="C381" s="48" t="s">
        <v>86</v>
      </c>
      <c r="D381" s="48" t="s">
        <v>75</v>
      </c>
      <c r="E381" s="47"/>
      <c r="F381" s="7">
        <f>F382+F386</f>
        <v>4338.5</v>
      </c>
      <c r="G381" s="7">
        <f t="shared" si="34"/>
        <v>4434.4000000000015</v>
      </c>
      <c r="H381" s="7">
        <f t="shared" ref="H381" si="36">H382+H386</f>
        <v>8772.9000000000015</v>
      </c>
      <c r="I381" s="4"/>
      <c r="J381" s="1"/>
      <c r="K381" s="1"/>
      <c r="L381" s="1"/>
      <c r="M381" s="1"/>
      <c r="N381" s="1"/>
    </row>
    <row r="382" spans="1:14" ht="131.25">
      <c r="A382" s="15" t="s">
        <v>172</v>
      </c>
      <c r="B382" s="48">
        <v>14</v>
      </c>
      <c r="C382" s="48" t="s">
        <v>86</v>
      </c>
      <c r="D382" s="48" t="s">
        <v>173</v>
      </c>
      <c r="E382" s="48"/>
      <c r="F382" s="7">
        <v>3567</v>
      </c>
      <c r="G382" s="7">
        <f t="shared" ref="G382:G394" si="37">H382-F382</f>
        <v>796.30000000000018</v>
      </c>
      <c r="H382" s="8">
        <f>H383</f>
        <v>4363.3</v>
      </c>
      <c r="I382" s="4"/>
      <c r="J382" s="1"/>
      <c r="K382" s="1"/>
      <c r="L382" s="1"/>
      <c r="M382" s="1"/>
      <c r="N382" s="1"/>
    </row>
    <row r="383" spans="1:14" ht="18.75">
      <c r="A383" s="15" t="s">
        <v>15</v>
      </c>
      <c r="B383" s="48">
        <v>14</v>
      </c>
      <c r="C383" s="48" t="s">
        <v>86</v>
      </c>
      <c r="D383" s="48" t="s">
        <v>173</v>
      </c>
      <c r="E383" s="48">
        <v>500</v>
      </c>
      <c r="F383" s="7">
        <v>3567</v>
      </c>
      <c r="G383" s="7">
        <f t="shared" si="37"/>
        <v>796.30000000000018</v>
      </c>
      <c r="H383" s="8">
        <f>H384</f>
        <v>4363.3</v>
      </c>
      <c r="I383" s="4"/>
      <c r="J383" s="1"/>
      <c r="K383" s="1"/>
      <c r="L383" s="1"/>
      <c r="M383" s="1"/>
      <c r="N383" s="1"/>
    </row>
    <row r="384" spans="1:14" ht="18.75">
      <c r="A384" s="15" t="s">
        <v>76</v>
      </c>
      <c r="B384" s="48">
        <v>14</v>
      </c>
      <c r="C384" s="48" t="s">
        <v>86</v>
      </c>
      <c r="D384" s="48" t="s">
        <v>173</v>
      </c>
      <c r="E384" s="48">
        <v>510</v>
      </c>
      <c r="F384" s="7">
        <v>3567</v>
      </c>
      <c r="G384" s="7">
        <f t="shared" si="37"/>
        <v>796.30000000000018</v>
      </c>
      <c r="H384" s="8">
        <f>H385</f>
        <v>4363.3</v>
      </c>
      <c r="I384" s="4"/>
      <c r="J384" s="1"/>
      <c r="K384" s="1"/>
      <c r="L384" s="1"/>
      <c r="M384" s="1"/>
      <c r="N384" s="1"/>
    </row>
    <row r="385" spans="1:14" ht="66.75" customHeight="1">
      <c r="A385" s="15" t="s">
        <v>77</v>
      </c>
      <c r="B385" s="48">
        <v>14</v>
      </c>
      <c r="C385" s="48" t="s">
        <v>86</v>
      </c>
      <c r="D385" s="48" t="s">
        <v>173</v>
      </c>
      <c r="E385" s="48">
        <v>511</v>
      </c>
      <c r="F385" s="7">
        <v>3567</v>
      </c>
      <c r="G385" s="7">
        <f t="shared" si="37"/>
        <v>796.30000000000018</v>
      </c>
      <c r="H385" s="8">
        <v>4363.3</v>
      </c>
      <c r="I385" s="4"/>
      <c r="J385" s="1"/>
      <c r="K385" s="1"/>
      <c r="L385" s="1"/>
      <c r="M385" s="1"/>
      <c r="N385" s="1"/>
    </row>
    <row r="386" spans="1:14" ht="131.25">
      <c r="A386" s="15" t="s">
        <v>175</v>
      </c>
      <c r="B386" s="48">
        <v>14</v>
      </c>
      <c r="C386" s="48" t="s">
        <v>86</v>
      </c>
      <c r="D386" s="48" t="s">
        <v>174</v>
      </c>
      <c r="E386" s="48"/>
      <c r="F386" s="7">
        <v>771.5</v>
      </c>
      <c r="G386" s="7">
        <f t="shared" si="37"/>
        <v>3638.1000000000004</v>
      </c>
      <c r="H386" s="8">
        <f>H387</f>
        <v>4409.6000000000004</v>
      </c>
      <c r="I386" s="4"/>
      <c r="J386" s="1"/>
      <c r="K386" s="1"/>
      <c r="L386" s="1"/>
      <c r="M386" s="1"/>
      <c r="N386" s="1"/>
    </row>
    <row r="387" spans="1:14" ht="18.75">
      <c r="A387" s="15" t="s">
        <v>15</v>
      </c>
      <c r="B387" s="48">
        <v>14</v>
      </c>
      <c r="C387" s="48" t="s">
        <v>86</v>
      </c>
      <c r="D387" s="48" t="s">
        <v>174</v>
      </c>
      <c r="E387" s="48">
        <v>500</v>
      </c>
      <c r="F387" s="7">
        <v>771.5</v>
      </c>
      <c r="G387" s="7">
        <f t="shared" si="37"/>
        <v>3638.1000000000004</v>
      </c>
      <c r="H387" s="8">
        <f>H388</f>
        <v>4409.6000000000004</v>
      </c>
      <c r="I387" s="4"/>
      <c r="J387" s="1"/>
      <c r="K387" s="1"/>
      <c r="L387" s="1"/>
      <c r="M387" s="1"/>
      <c r="N387" s="1"/>
    </row>
    <row r="388" spans="1:14" ht="18.75">
      <c r="A388" s="15" t="s">
        <v>76</v>
      </c>
      <c r="B388" s="48">
        <v>14</v>
      </c>
      <c r="C388" s="48" t="s">
        <v>86</v>
      </c>
      <c r="D388" s="48" t="s">
        <v>174</v>
      </c>
      <c r="E388" s="48">
        <v>510</v>
      </c>
      <c r="F388" s="7">
        <v>771.5</v>
      </c>
      <c r="G388" s="7">
        <f t="shared" si="37"/>
        <v>3638.1000000000004</v>
      </c>
      <c r="H388" s="8">
        <f>H389</f>
        <v>4409.6000000000004</v>
      </c>
      <c r="I388" s="4"/>
      <c r="J388" s="1"/>
      <c r="K388" s="1"/>
      <c r="L388" s="1"/>
      <c r="M388" s="1"/>
      <c r="N388" s="1"/>
    </row>
    <row r="389" spans="1:14" ht="63" customHeight="1">
      <c r="A389" s="15" t="s">
        <v>77</v>
      </c>
      <c r="B389" s="48">
        <v>14</v>
      </c>
      <c r="C389" s="48" t="s">
        <v>86</v>
      </c>
      <c r="D389" s="48" t="s">
        <v>174</v>
      </c>
      <c r="E389" s="48">
        <v>511</v>
      </c>
      <c r="F389" s="7">
        <v>771.5</v>
      </c>
      <c r="G389" s="7">
        <f t="shared" si="37"/>
        <v>3638.1000000000004</v>
      </c>
      <c r="H389" s="8">
        <v>4409.6000000000004</v>
      </c>
      <c r="I389" s="4"/>
      <c r="J389" s="1"/>
      <c r="K389" s="1"/>
      <c r="L389" s="1"/>
      <c r="M389" s="1"/>
      <c r="N389" s="1"/>
    </row>
    <row r="390" spans="1:14" ht="46.5" customHeight="1">
      <c r="A390" s="44" t="s">
        <v>78</v>
      </c>
      <c r="B390" s="46">
        <v>14</v>
      </c>
      <c r="C390" s="46" t="s">
        <v>88</v>
      </c>
      <c r="D390" s="46"/>
      <c r="E390" s="49"/>
      <c r="F390" s="19">
        <f>F391</f>
        <v>2068.6</v>
      </c>
      <c r="G390" s="19">
        <f t="shared" si="37"/>
        <v>-1866.3</v>
      </c>
      <c r="H390" s="19">
        <f t="shared" ref="H390" si="38">H391</f>
        <v>202.3</v>
      </c>
      <c r="I390" s="4"/>
      <c r="J390" s="1"/>
      <c r="K390" s="1"/>
      <c r="L390" s="1"/>
      <c r="M390" s="1"/>
      <c r="N390" s="1"/>
    </row>
    <row r="391" spans="1:14" ht="37.5">
      <c r="A391" s="15" t="s">
        <v>24</v>
      </c>
      <c r="B391" s="48">
        <v>14</v>
      </c>
      <c r="C391" s="48" t="s">
        <v>88</v>
      </c>
      <c r="D391" s="48" t="s">
        <v>25</v>
      </c>
      <c r="E391" s="47"/>
      <c r="F391" s="7">
        <f>F392</f>
        <v>2068.6</v>
      </c>
      <c r="G391" s="7">
        <f t="shared" si="37"/>
        <v>-1866.3</v>
      </c>
      <c r="H391" s="7">
        <f>H392</f>
        <v>202.3</v>
      </c>
      <c r="I391" s="4"/>
      <c r="J391" s="1"/>
      <c r="K391" s="1"/>
      <c r="L391" s="1"/>
      <c r="M391" s="1"/>
      <c r="N391" s="1"/>
    </row>
    <row r="392" spans="1:14" ht="93.75">
      <c r="A392" s="15" t="s">
        <v>79</v>
      </c>
      <c r="B392" s="48">
        <v>14</v>
      </c>
      <c r="C392" s="48" t="s">
        <v>88</v>
      </c>
      <c r="D392" s="48" t="s">
        <v>176</v>
      </c>
      <c r="E392" s="47"/>
      <c r="F392" s="7">
        <f>F394</f>
        <v>2068.6</v>
      </c>
      <c r="G392" s="7">
        <f t="shared" si="37"/>
        <v>-1866.3</v>
      </c>
      <c r="H392" s="7">
        <f>H393</f>
        <v>202.3</v>
      </c>
      <c r="I392" s="4"/>
      <c r="J392" s="1"/>
      <c r="K392" s="1"/>
      <c r="L392" s="1"/>
      <c r="M392" s="1"/>
      <c r="N392" s="1"/>
    </row>
    <row r="393" spans="1:14" ht="18.75">
      <c r="A393" s="15" t="s">
        <v>15</v>
      </c>
      <c r="B393" s="48">
        <v>14</v>
      </c>
      <c r="C393" s="48" t="s">
        <v>88</v>
      </c>
      <c r="D393" s="48" t="s">
        <v>176</v>
      </c>
      <c r="E393" s="48">
        <v>500</v>
      </c>
      <c r="F393" s="7">
        <v>2068.6</v>
      </c>
      <c r="G393" s="7">
        <f t="shared" si="37"/>
        <v>-1866.3</v>
      </c>
      <c r="H393" s="8">
        <f>H394</f>
        <v>202.3</v>
      </c>
      <c r="I393" s="4"/>
      <c r="J393" s="1"/>
      <c r="K393" s="1"/>
      <c r="L393" s="1"/>
      <c r="M393" s="1"/>
      <c r="N393" s="1"/>
    </row>
    <row r="394" spans="1:14" ht="18.75">
      <c r="A394" s="15" t="s">
        <v>80</v>
      </c>
      <c r="B394" s="48">
        <v>14</v>
      </c>
      <c r="C394" s="48" t="s">
        <v>88</v>
      </c>
      <c r="D394" s="48" t="s">
        <v>176</v>
      </c>
      <c r="E394" s="48">
        <v>540</v>
      </c>
      <c r="F394" s="7">
        <v>2068.6</v>
      </c>
      <c r="G394" s="7">
        <f t="shared" si="37"/>
        <v>-1866.3</v>
      </c>
      <c r="H394" s="8">
        <v>202.3</v>
      </c>
      <c r="I394" s="4"/>
      <c r="J394" s="1"/>
      <c r="K394" s="1"/>
      <c r="L394" s="1"/>
      <c r="M394" s="1"/>
      <c r="N394" s="1"/>
    </row>
    <row r="395" spans="1:14" ht="18.75">
      <c r="A395" s="5"/>
      <c r="B395" s="5"/>
      <c r="C395" s="5"/>
      <c r="D395" s="5"/>
      <c r="E395" s="5"/>
      <c r="F395" s="5"/>
      <c r="G395" s="14"/>
      <c r="H395" s="3"/>
      <c r="I395" s="3"/>
    </row>
  </sheetData>
  <mergeCells count="12">
    <mergeCell ref="F7:H8"/>
    <mergeCell ref="F6:H6"/>
    <mergeCell ref="B1:H1"/>
    <mergeCell ref="A2:H2"/>
    <mergeCell ref="A3:H3"/>
    <mergeCell ref="A4:H4"/>
    <mergeCell ref="A5:H5"/>
    <mergeCell ref="A7:A8"/>
    <mergeCell ref="B7:B8"/>
    <mergeCell ref="C7:C8"/>
    <mergeCell ref="D7:D8"/>
    <mergeCell ref="E7:E8"/>
  </mergeCells>
  <pageMargins left="0.59055118110236227" right="0.39370078740157483" top="0.74803149606299213" bottom="0.55118110236220474" header="0.31496062992125984" footer="0.31496062992125984"/>
  <pageSetup paperSize="9" orientation="portrait" horizontalDpi="180" verticalDpi="18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82"/>
  <sheetViews>
    <sheetView tabSelected="1" zoomScale="85" zoomScaleNormal="85" workbookViewId="0">
      <selection activeCell="A10" sqref="A10"/>
    </sheetView>
  </sheetViews>
  <sheetFormatPr defaultRowHeight="15"/>
  <cols>
    <col min="1" max="1" width="41.28515625" style="23" customWidth="1"/>
    <col min="2" max="2" width="5.5703125" style="23" customWidth="1"/>
    <col min="3" max="3" width="4.5703125" style="23" customWidth="1"/>
    <col min="4" max="4" width="11.85546875" style="23" customWidth="1"/>
    <col min="5" max="5" width="5" style="23" customWidth="1"/>
    <col min="6" max="6" width="11.42578125" style="23" hidden="1" customWidth="1"/>
    <col min="7" max="7" width="10.7109375" style="23" hidden="1" customWidth="1"/>
    <col min="8" max="8" width="13.5703125" style="23" customWidth="1"/>
    <col min="9" max="9" width="15.140625" style="23" customWidth="1"/>
    <col min="10" max="16384" width="9.140625" style="23"/>
  </cols>
  <sheetData>
    <row r="1" spans="1:14" ht="18.75">
      <c r="A1" s="3"/>
      <c r="B1" s="34" t="s">
        <v>314</v>
      </c>
      <c r="C1" s="34"/>
      <c r="D1" s="34"/>
      <c r="E1" s="34"/>
      <c r="F1" s="34"/>
      <c r="G1" s="34"/>
      <c r="H1" s="35"/>
      <c r="I1" s="35"/>
    </row>
    <row r="2" spans="1:14" ht="18.75">
      <c r="A2" s="34" t="s">
        <v>210</v>
      </c>
      <c r="B2" s="36"/>
      <c r="C2" s="36"/>
      <c r="D2" s="36"/>
      <c r="E2" s="36"/>
      <c r="F2" s="36"/>
      <c r="G2" s="36"/>
      <c r="H2" s="35"/>
      <c r="I2" s="35"/>
    </row>
    <row r="3" spans="1:14" ht="18.75">
      <c r="A3" s="34" t="s">
        <v>211</v>
      </c>
      <c r="B3" s="36"/>
      <c r="C3" s="36"/>
      <c r="D3" s="36"/>
      <c r="E3" s="36"/>
      <c r="F3" s="36"/>
      <c r="G3" s="36"/>
      <c r="H3" s="35"/>
      <c r="I3" s="35"/>
    </row>
    <row r="4" spans="1:14" ht="18.75">
      <c r="A4" s="34" t="s">
        <v>209</v>
      </c>
      <c r="B4" s="36"/>
      <c r="C4" s="36"/>
      <c r="D4" s="36"/>
      <c r="E4" s="36"/>
      <c r="F4" s="36"/>
      <c r="G4" s="36"/>
      <c r="H4" s="35"/>
      <c r="I4" s="35"/>
    </row>
    <row r="5" spans="1:14" ht="75" customHeight="1">
      <c r="A5" s="37" t="s">
        <v>315</v>
      </c>
      <c r="B5" s="37"/>
      <c r="C5" s="37"/>
      <c r="D5" s="37"/>
      <c r="E5" s="37"/>
      <c r="F5" s="37"/>
      <c r="G5" s="37"/>
      <c r="H5" s="38"/>
      <c r="I5" s="38"/>
      <c r="J5" s="1"/>
      <c r="K5" s="1"/>
      <c r="L5" s="1"/>
      <c r="M5" s="1"/>
      <c r="N5" s="1"/>
    </row>
    <row r="6" spans="1:14" ht="30" customHeight="1">
      <c r="A6" s="2"/>
      <c r="B6" s="2"/>
      <c r="C6" s="2"/>
      <c r="D6" s="2"/>
      <c r="E6" s="2"/>
      <c r="F6" s="33" t="s">
        <v>312</v>
      </c>
      <c r="G6" s="33"/>
      <c r="H6" s="31"/>
      <c r="I6" s="31"/>
      <c r="J6" s="1"/>
      <c r="K6" s="1"/>
      <c r="L6" s="1"/>
      <c r="M6" s="1"/>
      <c r="N6" s="1"/>
    </row>
    <row r="7" spans="1:14" ht="18.75">
      <c r="A7" s="39"/>
      <c r="B7" s="40" t="s">
        <v>255</v>
      </c>
      <c r="C7" s="40" t="s">
        <v>1</v>
      </c>
      <c r="D7" s="40" t="s">
        <v>256</v>
      </c>
      <c r="E7" s="40" t="s">
        <v>2</v>
      </c>
      <c r="F7" s="22"/>
      <c r="G7" s="27" t="s">
        <v>258</v>
      </c>
      <c r="H7" s="41"/>
      <c r="I7" s="42" t="s">
        <v>259</v>
      </c>
      <c r="J7" s="1"/>
      <c r="K7" s="1"/>
      <c r="L7" s="1"/>
      <c r="M7" s="1"/>
      <c r="N7" s="1"/>
    </row>
    <row r="8" spans="1:14" ht="29.25" customHeight="1">
      <c r="A8" s="39"/>
      <c r="B8" s="40"/>
      <c r="C8" s="40"/>
      <c r="D8" s="40"/>
      <c r="E8" s="40"/>
      <c r="F8" s="22">
        <v>2014</v>
      </c>
      <c r="G8" s="30"/>
      <c r="H8" s="32"/>
      <c r="I8" s="43"/>
      <c r="J8" s="1"/>
      <c r="K8" s="1"/>
      <c r="L8" s="1"/>
      <c r="M8" s="1"/>
      <c r="N8" s="1"/>
    </row>
    <row r="9" spans="1:14" ht="18.75">
      <c r="A9" s="44" t="s">
        <v>3</v>
      </c>
      <c r="B9" s="45"/>
      <c r="C9" s="45"/>
      <c r="D9" s="45"/>
      <c r="E9" s="45"/>
      <c r="F9" s="16" t="e">
        <f>#REF!+#REF!+#REF!</f>
        <v>#REF!</v>
      </c>
      <c r="G9" s="16" t="e">
        <f>H9-F9</f>
        <v>#REF!</v>
      </c>
      <c r="H9" s="16">
        <f>H10+H143+H150+H155+H194+H202+H298+H334+H356+H362+H379</f>
        <v>228690.80000000002</v>
      </c>
      <c r="I9" s="16">
        <f>I10+I143+I150+I155+I194+I202+I298+I334+I356+I362+I379</f>
        <v>229650.30000000002</v>
      </c>
      <c r="J9" s="1"/>
      <c r="K9" s="1"/>
      <c r="L9" s="1"/>
      <c r="M9" s="1"/>
      <c r="N9" s="1"/>
    </row>
    <row r="10" spans="1:14" ht="37.5">
      <c r="A10" s="44" t="s">
        <v>4</v>
      </c>
      <c r="B10" s="46" t="s">
        <v>86</v>
      </c>
      <c r="C10" s="46"/>
      <c r="D10" s="47"/>
      <c r="E10" s="48"/>
      <c r="F10" s="19" t="e">
        <f>F11+F35+F47+F67+F72</f>
        <v>#REF!</v>
      </c>
      <c r="G10" s="16" t="e">
        <f>H10-F10</f>
        <v>#REF!</v>
      </c>
      <c r="H10" s="19">
        <f>H11+H35+H52+H67+H72+H18</f>
        <v>39977.1</v>
      </c>
      <c r="I10" s="19">
        <f>I11+I35+I52+I67+I72+I18</f>
        <v>37785.799999999996</v>
      </c>
      <c r="J10" s="1"/>
      <c r="K10" s="1"/>
      <c r="L10" s="1"/>
      <c r="M10" s="1"/>
      <c r="N10" s="1"/>
    </row>
    <row r="11" spans="1:14" ht="75">
      <c r="A11" s="44" t="s">
        <v>26</v>
      </c>
      <c r="B11" s="46" t="s">
        <v>86</v>
      </c>
      <c r="C11" s="46" t="s">
        <v>87</v>
      </c>
      <c r="D11" s="46"/>
      <c r="E11" s="46"/>
      <c r="F11" s="19">
        <f>F12</f>
        <v>937</v>
      </c>
      <c r="G11" s="16">
        <f>H11-F11</f>
        <v>97.400000000000091</v>
      </c>
      <c r="H11" s="16">
        <f t="shared" ref="H11:I14" si="0">H12</f>
        <v>1034.4000000000001</v>
      </c>
      <c r="I11" s="25">
        <f t="shared" si="0"/>
        <v>1034.4000000000001</v>
      </c>
      <c r="J11" s="1"/>
      <c r="K11" s="1"/>
      <c r="L11" s="1"/>
      <c r="M11" s="1"/>
      <c r="N11" s="1"/>
    </row>
    <row r="12" spans="1:14" ht="75">
      <c r="A12" s="15" t="s">
        <v>95</v>
      </c>
      <c r="B12" s="48" t="s">
        <v>86</v>
      </c>
      <c r="C12" s="48" t="s">
        <v>87</v>
      </c>
      <c r="D12" s="48" t="s">
        <v>27</v>
      </c>
      <c r="E12" s="47"/>
      <c r="F12" s="7">
        <f>F13</f>
        <v>937</v>
      </c>
      <c r="G12" s="8">
        <f t="shared" ref="G12:G103" si="1">H12-F12</f>
        <v>97.400000000000091</v>
      </c>
      <c r="H12" s="8">
        <f t="shared" si="0"/>
        <v>1034.4000000000001</v>
      </c>
      <c r="I12" s="24">
        <f t="shared" si="0"/>
        <v>1034.4000000000001</v>
      </c>
      <c r="J12" s="1"/>
      <c r="K12" s="1"/>
      <c r="L12" s="1"/>
      <c r="M12" s="1"/>
      <c r="N12" s="1"/>
    </row>
    <row r="13" spans="1:14" ht="37.5">
      <c r="A13" s="15" t="s">
        <v>28</v>
      </c>
      <c r="B13" s="48" t="s">
        <v>86</v>
      </c>
      <c r="C13" s="48" t="s">
        <v>87</v>
      </c>
      <c r="D13" s="48" t="s">
        <v>96</v>
      </c>
      <c r="E13" s="47"/>
      <c r="F13" s="7">
        <f>F14</f>
        <v>937</v>
      </c>
      <c r="G13" s="8">
        <f t="shared" si="1"/>
        <v>97.400000000000091</v>
      </c>
      <c r="H13" s="8">
        <f t="shared" si="0"/>
        <v>1034.4000000000001</v>
      </c>
      <c r="I13" s="24">
        <f t="shared" si="0"/>
        <v>1034.4000000000001</v>
      </c>
      <c r="J13" s="1"/>
      <c r="K13" s="1"/>
      <c r="L13" s="1"/>
      <c r="M13" s="1"/>
      <c r="N13" s="1"/>
    </row>
    <row r="14" spans="1:14" ht="93.75">
      <c r="A14" s="15" t="s">
        <v>7</v>
      </c>
      <c r="B14" s="48" t="s">
        <v>86</v>
      </c>
      <c r="C14" s="48" t="s">
        <v>87</v>
      </c>
      <c r="D14" s="48" t="s">
        <v>96</v>
      </c>
      <c r="E14" s="48">
        <v>100</v>
      </c>
      <c r="F14" s="7">
        <f>F15</f>
        <v>937</v>
      </c>
      <c r="G14" s="8">
        <f t="shared" si="1"/>
        <v>97.400000000000091</v>
      </c>
      <c r="H14" s="8">
        <f t="shared" si="0"/>
        <v>1034.4000000000001</v>
      </c>
      <c r="I14" s="24">
        <f t="shared" si="0"/>
        <v>1034.4000000000001</v>
      </c>
      <c r="J14" s="1"/>
      <c r="K14" s="1"/>
      <c r="L14" s="1"/>
      <c r="M14" s="1"/>
      <c r="N14" s="1"/>
    </row>
    <row r="15" spans="1:14" ht="56.25">
      <c r="A15" s="15" t="s">
        <v>101</v>
      </c>
      <c r="B15" s="48" t="s">
        <v>86</v>
      </c>
      <c r="C15" s="48" t="s">
        <v>87</v>
      </c>
      <c r="D15" s="48" t="s">
        <v>96</v>
      </c>
      <c r="E15" s="48" t="s">
        <v>100</v>
      </c>
      <c r="F15" s="7">
        <f>F16</f>
        <v>937</v>
      </c>
      <c r="G15" s="8">
        <f t="shared" si="1"/>
        <v>97.400000000000091</v>
      </c>
      <c r="H15" s="8">
        <f>H16+H17</f>
        <v>1034.4000000000001</v>
      </c>
      <c r="I15" s="24">
        <f>I16+I17</f>
        <v>1034.4000000000001</v>
      </c>
      <c r="J15" s="1"/>
      <c r="K15" s="1"/>
      <c r="L15" s="1"/>
      <c r="M15" s="1"/>
      <c r="N15" s="1"/>
    </row>
    <row r="16" spans="1:14" ht="37.5">
      <c r="A16" s="15" t="s">
        <v>9</v>
      </c>
      <c r="B16" s="48" t="s">
        <v>86</v>
      </c>
      <c r="C16" s="48" t="s">
        <v>87</v>
      </c>
      <c r="D16" s="48" t="s">
        <v>96</v>
      </c>
      <c r="E16" s="48" t="s">
        <v>102</v>
      </c>
      <c r="F16" s="7">
        <v>937</v>
      </c>
      <c r="G16" s="8">
        <f t="shared" si="1"/>
        <v>-12.799999999999955</v>
      </c>
      <c r="H16" s="8">
        <v>924.2</v>
      </c>
      <c r="I16" s="50" t="s">
        <v>260</v>
      </c>
      <c r="J16" s="1"/>
      <c r="K16" s="1"/>
      <c r="L16" s="1"/>
      <c r="M16" s="1"/>
      <c r="N16" s="1"/>
    </row>
    <row r="17" spans="1:14" ht="56.25">
      <c r="A17" s="15" t="s">
        <v>97</v>
      </c>
      <c r="B17" s="48" t="s">
        <v>86</v>
      </c>
      <c r="C17" s="48" t="s">
        <v>87</v>
      </c>
      <c r="D17" s="48" t="s">
        <v>96</v>
      </c>
      <c r="E17" s="48" t="s">
        <v>183</v>
      </c>
      <c r="F17" s="7"/>
      <c r="G17" s="8">
        <f t="shared" si="1"/>
        <v>110.2</v>
      </c>
      <c r="H17" s="8">
        <v>110.2</v>
      </c>
      <c r="I17" s="50" t="s">
        <v>261</v>
      </c>
      <c r="J17" s="1"/>
      <c r="K17" s="1"/>
      <c r="L17" s="1"/>
      <c r="M17" s="1"/>
      <c r="N17" s="1"/>
    </row>
    <row r="18" spans="1:14" ht="112.5">
      <c r="A18" s="44" t="s">
        <v>60</v>
      </c>
      <c r="B18" s="46" t="s">
        <v>86</v>
      </c>
      <c r="C18" s="46" t="s">
        <v>88</v>
      </c>
      <c r="D18" s="46"/>
      <c r="E18" s="49"/>
      <c r="F18" s="19">
        <f t="shared" ref="F18:I18" si="2">F19</f>
        <v>2553.8000000000002</v>
      </c>
      <c r="G18" s="16">
        <f t="shared" ref="G18:G35" si="3">H18-F18</f>
        <v>405.79999999999973</v>
      </c>
      <c r="H18" s="19">
        <f t="shared" si="2"/>
        <v>2959.6</v>
      </c>
      <c r="I18" s="19">
        <f t="shared" si="2"/>
        <v>2961.6</v>
      </c>
      <c r="J18" s="1"/>
      <c r="K18" s="1"/>
      <c r="L18" s="1"/>
      <c r="M18" s="1"/>
      <c r="N18" s="1"/>
    </row>
    <row r="19" spans="1:14" ht="75">
      <c r="A19" s="15" t="s">
        <v>95</v>
      </c>
      <c r="B19" s="48" t="s">
        <v>86</v>
      </c>
      <c r="C19" s="48" t="s">
        <v>88</v>
      </c>
      <c r="D19" s="48" t="s">
        <v>27</v>
      </c>
      <c r="E19" s="47"/>
      <c r="F19" s="7">
        <f>F20+F30</f>
        <v>2553.8000000000002</v>
      </c>
      <c r="G19" s="8">
        <f t="shared" si="3"/>
        <v>405.79999999999973</v>
      </c>
      <c r="H19" s="7">
        <f t="shared" ref="H19:I19" si="4">H20+H30</f>
        <v>2959.6</v>
      </c>
      <c r="I19" s="7">
        <f t="shared" si="4"/>
        <v>2961.6</v>
      </c>
      <c r="J19" s="1"/>
      <c r="K19" s="1"/>
      <c r="L19" s="1"/>
      <c r="M19" s="1"/>
      <c r="N19" s="1"/>
    </row>
    <row r="20" spans="1:14" ht="18.75">
      <c r="A20" s="15" t="s">
        <v>30</v>
      </c>
      <c r="B20" s="48" t="s">
        <v>86</v>
      </c>
      <c r="C20" s="48" t="s">
        <v>88</v>
      </c>
      <c r="D20" s="48" t="s">
        <v>99</v>
      </c>
      <c r="E20" s="47"/>
      <c r="F20" s="7">
        <f>F21+F26+F28</f>
        <v>1708.4</v>
      </c>
      <c r="G20" s="8">
        <f t="shared" si="3"/>
        <v>320.19999999999982</v>
      </c>
      <c r="H20" s="7">
        <f t="shared" ref="H20:I20" si="5">H21+H26+H28</f>
        <v>2028.6</v>
      </c>
      <c r="I20" s="7">
        <f t="shared" si="5"/>
        <v>2030.6</v>
      </c>
      <c r="J20" s="1"/>
      <c r="K20" s="1"/>
      <c r="L20" s="1"/>
      <c r="M20" s="1"/>
      <c r="N20" s="1"/>
    </row>
    <row r="21" spans="1:14" ht="93.75">
      <c r="A21" s="15" t="s">
        <v>7</v>
      </c>
      <c r="B21" s="48" t="s">
        <v>86</v>
      </c>
      <c r="C21" s="48" t="s">
        <v>88</v>
      </c>
      <c r="D21" s="48" t="s">
        <v>99</v>
      </c>
      <c r="E21" s="48">
        <v>100</v>
      </c>
      <c r="F21" s="7">
        <f>F22</f>
        <v>1679.4</v>
      </c>
      <c r="G21" s="8">
        <f t="shared" si="3"/>
        <v>315.19999999999982</v>
      </c>
      <c r="H21" s="8">
        <f>H22</f>
        <v>1994.6</v>
      </c>
      <c r="I21" s="24">
        <f>I22</f>
        <v>1994.6</v>
      </c>
      <c r="J21" s="1"/>
      <c r="K21" s="1"/>
      <c r="L21" s="1"/>
      <c r="M21" s="1"/>
      <c r="N21" s="1"/>
    </row>
    <row r="22" spans="1:14" ht="56.25">
      <c r="A22" s="15" t="s">
        <v>101</v>
      </c>
      <c r="B22" s="48" t="s">
        <v>86</v>
      </c>
      <c r="C22" s="48" t="s">
        <v>88</v>
      </c>
      <c r="D22" s="48" t="s">
        <v>99</v>
      </c>
      <c r="E22" s="48" t="s">
        <v>100</v>
      </c>
      <c r="F22" s="7">
        <f>F23</f>
        <v>1679.4</v>
      </c>
      <c r="G22" s="8">
        <f t="shared" si="3"/>
        <v>315.19999999999982</v>
      </c>
      <c r="H22" s="8">
        <f>H23+H24</f>
        <v>1994.6</v>
      </c>
      <c r="I22" s="24">
        <f>I23+I24</f>
        <v>1994.6</v>
      </c>
      <c r="J22" s="1"/>
      <c r="K22" s="1"/>
      <c r="L22" s="1"/>
      <c r="M22" s="1"/>
      <c r="N22" s="1"/>
    </row>
    <row r="23" spans="1:14" ht="37.5">
      <c r="A23" s="15" t="s">
        <v>9</v>
      </c>
      <c r="B23" s="48" t="s">
        <v>86</v>
      </c>
      <c r="C23" s="48" t="s">
        <v>88</v>
      </c>
      <c r="D23" s="48" t="s">
        <v>99</v>
      </c>
      <c r="E23" s="48" t="s">
        <v>102</v>
      </c>
      <c r="F23" s="7">
        <v>1679.4</v>
      </c>
      <c r="G23" s="8">
        <f t="shared" si="3"/>
        <v>30.399999999999864</v>
      </c>
      <c r="H23" s="8">
        <v>1709.8</v>
      </c>
      <c r="I23" s="50" t="s">
        <v>283</v>
      </c>
      <c r="J23" s="1"/>
      <c r="K23" s="1"/>
      <c r="L23" s="1"/>
      <c r="M23" s="1"/>
      <c r="N23" s="1"/>
    </row>
    <row r="24" spans="1:14" ht="56.25">
      <c r="A24" s="15" t="s">
        <v>97</v>
      </c>
      <c r="B24" s="48" t="s">
        <v>86</v>
      </c>
      <c r="C24" s="48" t="s">
        <v>88</v>
      </c>
      <c r="D24" s="48" t="s">
        <v>99</v>
      </c>
      <c r="E24" s="48" t="s">
        <v>183</v>
      </c>
      <c r="F24" s="7"/>
      <c r="G24" s="8">
        <f t="shared" si="3"/>
        <v>284.8</v>
      </c>
      <c r="H24" s="8">
        <v>284.8</v>
      </c>
      <c r="I24" s="50" t="s">
        <v>284</v>
      </c>
      <c r="J24" s="1"/>
      <c r="K24" s="1"/>
      <c r="L24" s="1"/>
      <c r="M24" s="1"/>
      <c r="N24" s="1"/>
    </row>
    <row r="25" spans="1:14" ht="37.5">
      <c r="A25" s="15" t="s">
        <v>103</v>
      </c>
      <c r="B25" s="48" t="s">
        <v>86</v>
      </c>
      <c r="C25" s="48" t="s">
        <v>88</v>
      </c>
      <c r="D25" s="48" t="s">
        <v>99</v>
      </c>
      <c r="E25" s="48" t="s">
        <v>104</v>
      </c>
      <c r="F25" s="7">
        <v>25</v>
      </c>
      <c r="G25" s="8">
        <f t="shared" si="3"/>
        <v>5</v>
      </c>
      <c r="H25" s="7">
        <v>30</v>
      </c>
      <c r="I25" s="51">
        <f>I26</f>
        <v>32</v>
      </c>
      <c r="J25" s="1"/>
      <c r="K25" s="1"/>
      <c r="L25" s="1"/>
      <c r="M25" s="1"/>
      <c r="N25" s="1"/>
    </row>
    <row r="26" spans="1:14" ht="63.75" customHeight="1">
      <c r="A26" s="15" t="s">
        <v>10</v>
      </c>
      <c r="B26" s="48" t="s">
        <v>86</v>
      </c>
      <c r="C26" s="48" t="s">
        <v>88</v>
      </c>
      <c r="D26" s="48" t="s">
        <v>99</v>
      </c>
      <c r="E26" s="48">
        <v>240</v>
      </c>
      <c r="F26" s="7">
        <v>25</v>
      </c>
      <c r="G26" s="8">
        <f t="shared" si="3"/>
        <v>5</v>
      </c>
      <c r="H26" s="7">
        <v>30</v>
      </c>
      <c r="I26" s="51">
        <f>I27</f>
        <v>32</v>
      </c>
      <c r="J26" s="1"/>
      <c r="K26" s="1"/>
      <c r="L26" s="1"/>
      <c r="M26" s="1"/>
      <c r="N26" s="1"/>
    </row>
    <row r="27" spans="1:14" ht="37.5">
      <c r="A27" s="15" t="s">
        <v>11</v>
      </c>
      <c r="B27" s="48" t="s">
        <v>86</v>
      </c>
      <c r="C27" s="48" t="s">
        <v>88</v>
      </c>
      <c r="D27" s="48" t="s">
        <v>99</v>
      </c>
      <c r="E27" s="48">
        <v>244</v>
      </c>
      <c r="F27" s="7">
        <v>25</v>
      </c>
      <c r="G27" s="8">
        <f t="shared" si="3"/>
        <v>5</v>
      </c>
      <c r="H27" s="7">
        <v>30</v>
      </c>
      <c r="I27" s="51">
        <v>32</v>
      </c>
      <c r="J27" s="1"/>
      <c r="K27" s="1"/>
      <c r="L27" s="1"/>
      <c r="M27" s="1"/>
      <c r="N27" s="1"/>
    </row>
    <row r="28" spans="1:14" ht="37.5">
      <c r="A28" s="15" t="s">
        <v>12</v>
      </c>
      <c r="B28" s="48" t="s">
        <v>86</v>
      </c>
      <c r="C28" s="48" t="s">
        <v>88</v>
      </c>
      <c r="D28" s="48" t="s">
        <v>99</v>
      </c>
      <c r="E28" s="48" t="s">
        <v>110</v>
      </c>
      <c r="F28" s="7">
        <v>4</v>
      </c>
      <c r="G28" s="8">
        <f t="shared" si="3"/>
        <v>0</v>
      </c>
      <c r="H28" s="7">
        <v>4</v>
      </c>
      <c r="I28" s="51">
        <v>4</v>
      </c>
      <c r="J28" s="1"/>
      <c r="K28" s="1"/>
      <c r="L28" s="1"/>
      <c r="M28" s="1"/>
      <c r="N28" s="1"/>
    </row>
    <row r="29" spans="1:14" ht="37.5">
      <c r="A29" s="15" t="s">
        <v>111</v>
      </c>
      <c r="B29" s="48" t="s">
        <v>86</v>
      </c>
      <c r="C29" s="48" t="s">
        <v>88</v>
      </c>
      <c r="D29" s="48" t="s">
        <v>99</v>
      </c>
      <c r="E29" s="48" t="s">
        <v>112</v>
      </c>
      <c r="F29" s="7">
        <v>4</v>
      </c>
      <c r="G29" s="8">
        <f t="shared" si="3"/>
        <v>0</v>
      </c>
      <c r="H29" s="7">
        <v>4</v>
      </c>
      <c r="I29" s="51">
        <v>40</v>
      </c>
      <c r="J29" s="1"/>
      <c r="K29" s="1"/>
      <c r="L29" s="1"/>
      <c r="M29" s="1"/>
      <c r="N29" s="1"/>
    </row>
    <row r="30" spans="1:14" ht="63.75" customHeight="1">
      <c r="A30" s="15" t="s">
        <v>61</v>
      </c>
      <c r="B30" s="48" t="s">
        <v>86</v>
      </c>
      <c r="C30" s="48" t="s">
        <v>88</v>
      </c>
      <c r="D30" s="48" t="s">
        <v>106</v>
      </c>
      <c r="E30" s="47"/>
      <c r="F30" s="7">
        <f>F31</f>
        <v>845.4</v>
      </c>
      <c r="G30" s="8">
        <f t="shared" si="3"/>
        <v>85.600000000000023</v>
      </c>
      <c r="H30" s="8">
        <f>H31</f>
        <v>931</v>
      </c>
      <c r="I30" s="24">
        <f>I31</f>
        <v>931</v>
      </c>
      <c r="J30" s="1"/>
      <c r="K30" s="1"/>
      <c r="L30" s="1"/>
      <c r="M30" s="1"/>
      <c r="N30" s="1"/>
    </row>
    <row r="31" spans="1:14" ht="93.75">
      <c r="A31" s="15" t="s">
        <v>7</v>
      </c>
      <c r="B31" s="48" t="s">
        <v>86</v>
      </c>
      <c r="C31" s="48" t="s">
        <v>88</v>
      </c>
      <c r="D31" s="48" t="s">
        <v>106</v>
      </c>
      <c r="E31" s="48">
        <v>100</v>
      </c>
      <c r="F31" s="7">
        <f>F32</f>
        <v>845.4</v>
      </c>
      <c r="G31" s="8">
        <f t="shared" si="3"/>
        <v>85.600000000000023</v>
      </c>
      <c r="H31" s="8">
        <f>H32</f>
        <v>931</v>
      </c>
      <c r="I31" s="24">
        <f>I32</f>
        <v>931</v>
      </c>
      <c r="J31" s="1"/>
      <c r="K31" s="1"/>
      <c r="L31" s="1"/>
      <c r="M31" s="1"/>
      <c r="N31" s="1"/>
    </row>
    <row r="32" spans="1:14" ht="56.25">
      <c r="A32" s="15" t="s">
        <v>101</v>
      </c>
      <c r="B32" s="48" t="s">
        <v>86</v>
      </c>
      <c r="C32" s="48" t="s">
        <v>88</v>
      </c>
      <c r="D32" s="48" t="s">
        <v>106</v>
      </c>
      <c r="E32" s="48" t="s">
        <v>100</v>
      </c>
      <c r="F32" s="7">
        <f>F33</f>
        <v>845.4</v>
      </c>
      <c r="G32" s="8">
        <f t="shared" si="3"/>
        <v>85.600000000000023</v>
      </c>
      <c r="H32" s="8">
        <f>H33+H34</f>
        <v>931</v>
      </c>
      <c r="I32" s="24">
        <f>I33+I34</f>
        <v>931</v>
      </c>
      <c r="J32" s="1"/>
      <c r="K32" s="1"/>
      <c r="L32" s="1"/>
      <c r="M32" s="1"/>
      <c r="N32" s="1"/>
    </row>
    <row r="33" spans="1:14" ht="37.5">
      <c r="A33" s="15" t="s">
        <v>9</v>
      </c>
      <c r="B33" s="48" t="s">
        <v>86</v>
      </c>
      <c r="C33" s="48" t="s">
        <v>88</v>
      </c>
      <c r="D33" s="48" t="s">
        <v>106</v>
      </c>
      <c r="E33" s="48" t="s">
        <v>102</v>
      </c>
      <c r="F33" s="7">
        <v>845.4</v>
      </c>
      <c r="G33" s="8">
        <f t="shared" si="3"/>
        <v>-13.399999999999977</v>
      </c>
      <c r="H33" s="8">
        <v>832</v>
      </c>
      <c r="I33" s="51">
        <v>832</v>
      </c>
      <c r="J33" s="1"/>
      <c r="K33" s="1"/>
      <c r="L33" s="1"/>
      <c r="M33" s="1"/>
      <c r="N33" s="1"/>
    </row>
    <row r="34" spans="1:14" ht="56.25">
      <c r="A34" s="15" t="s">
        <v>97</v>
      </c>
      <c r="B34" s="48" t="s">
        <v>86</v>
      </c>
      <c r="C34" s="48" t="s">
        <v>88</v>
      </c>
      <c r="D34" s="48" t="s">
        <v>106</v>
      </c>
      <c r="E34" s="48" t="s">
        <v>183</v>
      </c>
      <c r="F34" s="7"/>
      <c r="G34" s="8">
        <f t="shared" si="3"/>
        <v>99</v>
      </c>
      <c r="H34" s="8">
        <v>99</v>
      </c>
      <c r="I34" s="51">
        <v>99</v>
      </c>
      <c r="J34" s="1"/>
      <c r="K34" s="1"/>
      <c r="L34" s="1"/>
      <c r="M34" s="1"/>
      <c r="N34" s="1"/>
    </row>
    <row r="35" spans="1:14" ht="150">
      <c r="A35" s="44" t="s">
        <v>29</v>
      </c>
      <c r="B35" s="46" t="s">
        <v>86</v>
      </c>
      <c r="C35" s="46" t="s">
        <v>89</v>
      </c>
      <c r="D35" s="49"/>
      <c r="E35" s="46"/>
      <c r="F35" s="7">
        <f>F36</f>
        <v>1413.2</v>
      </c>
      <c r="G35" s="16">
        <f t="shared" si="3"/>
        <v>7026.8</v>
      </c>
      <c r="H35" s="19">
        <f>H36</f>
        <v>8440</v>
      </c>
      <c r="I35" s="19">
        <f>I36</f>
        <v>6205.2</v>
      </c>
      <c r="J35" s="1"/>
      <c r="K35" s="1"/>
      <c r="L35" s="1"/>
      <c r="M35" s="1"/>
      <c r="N35" s="1"/>
    </row>
    <row r="36" spans="1:14" ht="75">
      <c r="A36" s="15" t="s">
        <v>95</v>
      </c>
      <c r="B36" s="48" t="s">
        <v>86</v>
      </c>
      <c r="C36" s="48" t="s">
        <v>89</v>
      </c>
      <c r="D36" s="48" t="s">
        <v>27</v>
      </c>
      <c r="E36" s="47"/>
      <c r="F36" s="7">
        <f>F37</f>
        <v>1413.2</v>
      </c>
      <c r="G36" s="8">
        <f t="shared" si="1"/>
        <v>7026.8</v>
      </c>
      <c r="H36" s="7">
        <f>H37</f>
        <v>8440</v>
      </c>
      <c r="I36" s="7">
        <f>I37</f>
        <v>6205.2</v>
      </c>
      <c r="J36" s="1"/>
      <c r="K36" s="1"/>
      <c r="L36" s="1"/>
      <c r="M36" s="1"/>
      <c r="N36" s="1"/>
    </row>
    <row r="37" spans="1:14" ht="18.75">
      <c r="A37" s="15" t="s">
        <v>30</v>
      </c>
      <c r="B37" s="48" t="s">
        <v>86</v>
      </c>
      <c r="C37" s="48" t="s">
        <v>89</v>
      </c>
      <c r="D37" s="48" t="s">
        <v>99</v>
      </c>
      <c r="E37" s="47"/>
      <c r="F37" s="7">
        <f>F38+F43+F45</f>
        <v>1413.2</v>
      </c>
      <c r="G37" s="8">
        <f t="shared" si="1"/>
        <v>7026.8</v>
      </c>
      <c r="H37" s="7">
        <f>H38+H43+H45</f>
        <v>8440</v>
      </c>
      <c r="I37" s="7">
        <f>I38+I43+I45</f>
        <v>6205.2</v>
      </c>
      <c r="J37" s="1"/>
      <c r="K37" s="1"/>
      <c r="L37" s="1"/>
      <c r="M37" s="1"/>
      <c r="N37" s="1"/>
    </row>
    <row r="38" spans="1:14" ht="93.75">
      <c r="A38" s="15" t="s">
        <v>7</v>
      </c>
      <c r="B38" s="48" t="s">
        <v>86</v>
      </c>
      <c r="C38" s="48" t="s">
        <v>89</v>
      </c>
      <c r="D38" s="48" t="s">
        <v>99</v>
      </c>
      <c r="E38" s="48">
        <v>100</v>
      </c>
      <c r="F38" s="7">
        <f>F39</f>
        <v>993.6</v>
      </c>
      <c r="G38" s="8">
        <f t="shared" si="1"/>
        <v>7028.7</v>
      </c>
      <c r="H38" s="8">
        <f>H39</f>
        <v>8022.3</v>
      </c>
      <c r="I38" s="24">
        <f>I39</f>
        <v>5787.5</v>
      </c>
      <c r="J38" s="1"/>
      <c r="K38" s="1"/>
      <c r="L38" s="1"/>
      <c r="M38" s="1"/>
      <c r="N38" s="1"/>
    </row>
    <row r="39" spans="1:14" ht="56.25">
      <c r="A39" s="15" t="s">
        <v>101</v>
      </c>
      <c r="B39" s="48" t="s">
        <v>86</v>
      </c>
      <c r="C39" s="48" t="s">
        <v>89</v>
      </c>
      <c r="D39" s="48" t="s">
        <v>99</v>
      </c>
      <c r="E39" s="48" t="s">
        <v>100</v>
      </c>
      <c r="F39" s="7">
        <f>F40+F41</f>
        <v>993.6</v>
      </c>
      <c r="G39" s="8">
        <f t="shared" si="1"/>
        <v>7028.7</v>
      </c>
      <c r="H39" s="8">
        <f>H40+H41</f>
        <v>8022.3</v>
      </c>
      <c r="I39" s="24">
        <f>I40+I41</f>
        <v>5787.5</v>
      </c>
      <c r="J39" s="1"/>
      <c r="K39" s="1"/>
      <c r="L39" s="1"/>
      <c r="M39" s="1"/>
      <c r="N39" s="1"/>
    </row>
    <row r="40" spans="1:14" ht="37.5">
      <c r="A40" s="15" t="s">
        <v>9</v>
      </c>
      <c r="B40" s="48" t="s">
        <v>86</v>
      </c>
      <c r="C40" s="48" t="s">
        <v>89</v>
      </c>
      <c r="D40" s="48" t="s">
        <v>99</v>
      </c>
      <c r="E40" s="48" t="s">
        <v>102</v>
      </c>
      <c r="F40" s="7">
        <v>993.6</v>
      </c>
      <c r="G40" s="8">
        <f t="shared" si="1"/>
        <v>5952.5</v>
      </c>
      <c r="H40" s="8">
        <v>6946.1</v>
      </c>
      <c r="I40" s="50" t="s">
        <v>294</v>
      </c>
      <c r="J40" s="1"/>
      <c r="K40" s="1"/>
      <c r="L40" s="1"/>
      <c r="M40" s="1"/>
      <c r="N40" s="1"/>
    </row>
    <row r="41" spans="1:14" ht="56.25">
      <c r="A41" s="15" t="s">
        <v>97</v>
      </c>
      <c r="B41" s="48" t="s">
        <v>86</v>
      </c>
      <c r="C41" s="48" t="s">
        <v>89</v>
      </c>
      <c r="D41" s="48" t="s">
        <v>184</v>
      </c>
      <c r="E41" s="48" t="s">
        <v>183</v>
      </c>
      <c r="F41" s="7"/>
      <c r="G41" s="8">
        <f t="shared" si="1"/>
        <v>1076.2</v>
      </c>
      <c r="H41" s="8">
        <v>1076.2</v>
      </c>
      <c r="I41" s="50" t="s">
        <v>262</v>
      </c>
      <c r="J41" s="1"/>
      <c r="K41" s="1"/>
      <c r="L41" s="1"/>
      <c r="M41" s="1"/>
      <c r="N41" s="1"/>
    </row>
    <row r="42" spans="1:14" ht="37.5">
      <c r="A42" s="15" t="s">
        <v>103</v>
      </c>
      <c r="B42" s="48" t="s">
        <v>86</v>
      </c>
      <c r="C42" s="48" t="s">
        <v>89</v>
      </c>
      <c r="D42" s="48" t="s">
        <v>99</v>
      </c>
      <c r="E42" s="48" t="s">
        <v>104</v>
      </c>
      <c r="F42" s="7">
        <v>400.8</v>
      </c>
      <c r="G42" s="8">
        <f t="shared" si="1"/>
        <v>-1.9000000000000341</v>
      </c>
      <c r="H42" s="8">
        <f>H43</f>
        <v>398.9</v>
      </c>
      <c r="I42" s="24" t="str">
        <f>I43</f>
        <v>398,9</v>
      </c>
      <c r="J42" s="1"/>
      <c r="K42" s="1"/>
      <c r="L42" s="1"/>
      <c r="M42" s="1"/>
      <c r="N42" s="1"/>
    </row>
    <row r="43" spans="1:14" ht="37.5">
      <c r="A43" s="15" t="s">
        <v>10</v>
      </c>
      <c r="B43" s="48" t="s">
        <v>86</v>
      </c>
      <c r="C43" s="48" t="s">
        <v>89</v>
      </c>
      <c r="D43" s="48" t="s">
        <v>99</v>
      </c>
      <c r="E43" s="48">
        <v>240</v>
      </c>
      <c r="F43" s="7">
        <v>400.8</v>
      </c>
      <c r="G43" s="8">
        <f t="shared" si="1"/>
        <v>-1.9000000000000341</v>
      </c>
      <c r="H43" s="8">
        <f>H44</f>
        <v>398.9</v>
      </c>
      <c r="I43" s="24" t="str">
        <f>I44</f>
        <v>398,9</v>
      </c>
      <c r="J43" s="1"/>
      <c r="K43" s="1"/>
      <c r="L43" s="1"/>
      <c r="M43" s="1"/>
      <c r="N43" s="1"/>
    </row>
    <row r="44" spans="1:14" ht="37.5">
      <c r="A44" s="15" t="s">
        <v>11</v>
      </c>
      <c r="B44" s="48" t="s">
        <v>86</v>
      </c>
      <c r="C44" s="48" t="s">
        <v>89</v>
      </c>
      <c r="D44" s="48" t="s">
        <v>99</v>
      </c>
      <c r="E44" s="48">
        <v>244</v>
      </c>
      <c r="F44" s="7">
        <v>400.8</v>
      </c>
      <c r="G44" s="8">
        <f t="shared" si="1"/>
        <v>-1.9000000000000341</v>
      </c>
      <c r="H44" s="8">
        <v>398.9</v>
      </c>
      <c r="I44" s="50" t="s">
        <v>263</v>
      </c>
      <c r="J44" s="1"/>
      <c r="K44" s="1"/>
      <c r="L44" s="1"/>
      <c r="M44" s="1"/>
      <c r="N44" s="1"/>
    </row>
    <row r="45" spans="1:14" ht="37.5">
      <c r="A45" s="15" t="s">
        <v>12</v>
      </c>
      <c r="B45" s="48" t="s">
        <v>86</v>
      </c>
      <c r="C45" s="48" t="s">
        <v>89</v>
      </c>
      <c r="D45" s="48" t="s">
        <v>99</v>
      </c>
      <c r="E45" s="48" t="s">
        <v>110</v>
      </c>
      <c r="F45" s="7">
        <v>18.8</v>
      </c>
      <c r="G45" s="8">
        <f t="shared" si="1"/>
        <v>0</v>
      </c>
      <c r="H45" s="8">
        <v>18.8</v>
      </c>
      <c r="I45" s="50" t="s">
        <v>264</v>
      </c>
      <c r="J45" s="1"/>
      <c r="K45" s="1"/>
      <c r="L45" s="1"/>
      <c r="M45" s="1"/>
      <c r="N45" s="1"/>
    </row>
    <row r="46" spans="1:14" ht="37.5">
      <c r="A46" s="15" t="s">
        <v>111</v>
      </c>
      <c r="B46" s="48" t="s">
        <v>86</v>
      </c>
      <c r="C46" s="48" t="s">
        <v>89</v>
      </c>
      <c r="D46" s="48" t="s">
        <v>99</v>
      </c>
      <c r="E46" s="48" t="s">
        <v>112</v>
      </c>
      <c r="F46" s="7">
        <v>18.8</v>
      </c>
      <c r="G46" s="8">
        <f t="shared" si="1"/>
        <v>0</v>
      </c>
      <c r="H46" s="8">
        <v>18.8</v>
      </c>
      <c r="I46" s="50" t="s">
        <v>264</v>
      </c>
      <c r="J46" s="1"/>
      <c r="K46" s="1"/>
      <c r="L46" s="1"/>
      <c r="M46" s="1"/>
      <c r="N46" s="1"/>
    </row>
    <row r="47" spans="1:14" ht="18.75" hidden="1">
      <c r="A47" s="44" t="s">
        <v>32</v>
      </c>
      <c r="B47" s="46" t="s">
        <v>86</v>
      </c>
      <c r="C47" s="46" t="s">
        <v>91</v>
      </c>
      <c r="D47" s="46"/>
      <c r="E47" s="49"/>
      <c r="F47" s="19"/>
      <c r="G47" s="16">
        <f t="shared" si="1"/>
        <v>0</v>
      </c>
      <c r="H47" s="8"/>
      <c r="I47" s="52"/>
      <c r="J47" s="1"/>
      <c r="K47" s="1"/>
      <c r="L47" s="1"/>
      <c r="M47" s="1"/>
      <c r="N47" s="1"/>
    </row>
    <row r="48" spans="1:14" ht="112.5" hidden="1">
      <c r="A48" s="15" t="s">
        <v>33</v>
      </c>
      <c r="B48" s="48" t="s">
        <v>86</v>
      </c>
      <c r="C48" s="48" t="s">
        <v>91</v>
      </c>
      <c r="D48" s="48" t="s">
        <v>34</v>
      </c>
      <c r="E48" s="47"/>
      <c r="F48" s="7"/>
      <c r="G48" s="16">
        <f t="shared" si="1"/>
        <v>0</v>
      </c>
      <c r="H48" s="8"/>
      <c r="I48" s="52"/>
      <c r="J48" s="1"/>
      <c r="K48" s="1"/>
      <c r="L48" s="1"/>
      <c r="M48" s="1"/>
      <c r="N48" s="1"/>
    </row>
    <row r="49" spans="1:14" ht="37.5" hidden="1">
      <c r="A49" s="15" t="s">
        <v>103</v>
      </c>
      <c r="B49" s="48" t="s">
        <v>86</v>
      </c>
      <c r="C49" s="48" t="s">
        <v>91</v>
      </c>
      <c r="D49" s="48" t="s">
        <v>34</v>
      </c>
      <c r="E49" s="48" t="s">
        <v>104</v>
      </c>
      <c r="F49" s="7"/>
      <c r="G49" s="16">
        <f t="shared" si="1"/>
        <v>0</v>
      </c>
      <c r="H49" s="8"/>
      <c r="I49" s="52"/>
      <c r="J49" s="1"/>
      <c r="K49" s="1"/>
      <c r="L49" s="1"/>
      <c r="M49" s="1"/>
      <c r="N49" s="1"/>
    </row>
    <row r="50" spans="1:14" ht="37.5" hidden="1">
      <c r="A50" s="15" t="s">
        <v>10</v>
      </c>
      <c r="B50" s="48" t="s">
        <v>86</v>
      </c>
      <c r="C50" s="48" t="s">
        <v>91</v>
      </c>
      <c r="D50" s="48" t="s">
        <v>34</v>
      </c>
      <c r="E50" s="48">
        <v>240</v>
      </c>
      <c r="F50" s="7"/>
      <c r="G50" s="16">
        <f t="shared" si="1"/>
        <v>0</v>
      </c>
      <c r="H50" s="8"/>
      <c r="I50" s="52"/>
      <c r="J50" s="1"/>
      <c r="K50" s="1"/>
      <c r="L50" s="1"/>
      <c r="M50" s="1"/>
      <c r="N50" s="1"/>
    </row>
    <row r="51" spans="1:14" ht="37.5" hidden="1">
      <c r="A51" s="15" t="s">
        <v>11</v>
      </c>
      <c r="B51" s="48" t="s">
        <v>86</v>
      </c>
      <c r="C51" s="48" t="s">
        <v>91</v>
      </c>
      <c r="D51" s="48" t="s">
        <v>34</v>
      </c>
      <c r="E51" s="48">
        <v>244</v>
      </c>
      <c r="F51" s="7"/>
      <c r="G51" s="16">
        <f t="shared" si="1"/>
        <v>0</v>
      </c>
      <c r="H51" s="8"/>
      <c r="I51" s="52"/>
      <c r="J51" s="1"/>
      <c r="K51" s="1"/>
      <c r="L51" s="1"/>
      <c r="M51" s="1"/>
      <c r="N51" s="1"/>
    </row>
    <row r="52" spans="1:14" ht="112.5">
      <c r="A52" s="44" t="s">
        <v>212</v>
      </c>
      <c r="B52" s="46" t="s">
        <v>86</v>
      </c>
      <c r="C52" s="46" t="s">
        <v>90</v>
      </c>
      <c r="D52" s="49"/>
      <c r="E52" s="46"/>
      <c r="F52" s="7" t="e">
        <f>F53+#REF!</f>
        <v>#REF!</v>
      </c>
      <c r="G52" s="16" t="e">
        <f t="shared" ref="G52:G66" si="6">H52-F52</f>
        <v>#REF!</v>
      </c>
      <c r="H52" s="19">
        <f>H53+H64</f>
        <v>3089.8</v>
      </c>
      <c r="I52" s="19">
        <f>I53+I64</f>
        <v>3089.8</v>
      </c>
      <c r="J52" s="1"/>
      <c r="K52" s="1"/>
      <c r="L52" s="1"/>
      <c r="M52" s="1"/>
      <c r="N52" s="1"/>
    </row>
    <row r="53" spans="1:14" ht="75">
      <c r="A53" s="15" t="s">
        <v>95</v>
      </c>
      <c r="B53" s="48" t="s">
        <v>86</v>
      </c>
      <c r="C53" s="48" t="s">
        <v>90</v>
      </c>
      <c r="D53" s="48" t="s">
        <v>27</v>
      </c>
      <c r="E53" s="47"/>
      <c r="F53" s="7">
        <f>F54</f>
        <v>0</v>
      </c>
      <c r="G53" s="8">
        <f t="shared" si="6"/>
        <v>3049.8</v>
      </c>
      <c r="H53" s="7">
        <f t="shared" ref="H53:I53" si="7">H54</f>
        <v>3049.8</v>
      </c>
      <c r="I53" s="7">
        <f t="shared" si="7"/>
        <v>3049.8</v>
      </c>
      <c r="J53" s="1"/>
      <c r="K53" s="1"/>
      <c r="L53" s="1"/>
      <c r="M53" s="1"/>
      <c r="N53" s="1"/>
    </row>
    <row r="54" spans="1:14" ht="18.75">
      <c r="A54" s="15" t="s">
        <v>30</v>
      </c>
      <c r="B54" s="48" t="s">
        <v>86</v>
      </c>
      <c r="C54" s="48" t="s">
        <v>90</v>
      </c>
      <c r="D54" s="48" t="s">
        <v>99</v>
      </c>
      <c r="E54" s="47"/>
      <c r="F54" s="7">
        <f>F55+F60+F62</f>
        <v>0</v>
      </c>
      <c r="G54" s="8">
        <f t="shared" si="6"/>
        <v>3049.8</v>
      </c>
      <c r="H54" s="7">
        <f t="shared" ref="H54:I54" si="8">H55+H60+H62</f>
        <v>3049.8</v>
      </c>
      <c r="I54" s="7">
        <f t="shared" si="8"/>
        <v>3049.8</v>
      </c>
      <c r="J54" s="1"/>
      <c r="K54" s="1"/>
      <c r="L54" s="1"/>
      <c r="M54" s="1"/>
      <c r="N54" s="1"/>
    </row>
    <row r="55" spans="1:14" ht="93.75">
      <c r="A55" s="15" t="s">
        <v>7</v>
      </c>
      <c r="B55" s="48" t="s">
        <v>86</v>
      </c>
      <c r="C55" s="48" t="s">
        <v>90</v>
      </c>
      <c r="D55" s="48" t="s">
        <v>99</v>
      </c>
      <c r="E55" s="48">
        <v>100</v>
      </c>
      <c r="F55" s="7"/>
      <c r="G55" s="8">
        <f t="shared" si="6"/>
        <v>2975.8</v>
      </c>
      <c r="H55" s="8">
        <f>H56</f>
        <v>2975.8</v>
      </c>
      <c r="I55" s="24">
        <f>I56</f>
        <v>2975.8</v>
      </c>
      <c r="J55" s="1"/>
      <c r="K55" s="1"/>
      <c r="L55" s="1"/>
      <c r="M55" s="1"/>
      <c r="N55" s="1"/>
    </row>
    <row r="56" spans="1:14" ht="56.25">
      <c r="A56" s="15" t="s">
        <v>101</v>
      </c>
      <c r="B56" s="48" t="s">
        <v>86</v>
      </c>
      <c r="C56" s="48" t="s">
        <v>90</v>
      </c>
      <c r="D56" s="48" t="s">
        <v>99</v>
      </c>
      <c r="E56" s="48" t="s">
        <v>100</v>
      </c>
      <c r="F56" s="7"/>
      <c r="G56" s="8">
        <f t="shared" si="6"/>
        <v>2975.8</v>
      </c>
      <c r="H56" s="8">
        <f>H57+H58</f>
        <v>2975.8</v>
      </c>
      <c r="I56" s="24">
        <f>I57+I58</f>
        <v>2975.8</v>
      </c>
      <c r="J56" s="1"/>
      <c r="K56" s="1"/>
      <c r="L56" s="1"/>
      <c r="M56" s="1"/>
      <c r="N56" s="1"/>
    </row>
    <row r="57" spans="1:14" ht="37.5">
      <c r="A57" s="15" t="s">
        <v>9</v>
      </c>
      <c r="B57" s="48" t="s">
        <v>86</v>
      </c>
      <c r="C57" s="48" t="s">
        <v>90</v>
      </c>
      <c r="D57" s="48" t="s">
        <v>99</v>
      </c>
      <c r="E57" s="48" t="s">
        <v>102</v>
      </c>
      <c r="F57" s="7"/>
      <c r="G57" s="8">
        <f t="shared" si="6"/>
        <v>2706.8</v>
      </c>
      <c r="H57" s="8">
        <v>2706.8</v>
      </c>
      <c r="I57" s="51" t="s">
        <v>285</v>
      </c>
      <c r="J57" s="1"/>
      <c r="K57" s="1"/>
      <c r="L57" s="1"/>
      <c r="M57" s="1"/>
      <c r="N57" s="1"/>
    </row>
    <row r="58" spans="1:14" ht="56.25">
      <c r="A58" s="15" t="s">
        <v>97</v>
      </c>
      <c r="B58" s="48" t="s">
        <v>86</v>
      </c>
      <c r="C58" s="48" t="s">
        <v>90</v>
      </c>
      <c r="D58" s="48" t="s">
        <v>99</v>
      </c>
      <c r="E58" s="48" t="s">
        <v>183</v>
      </c>
      <c r="F58" s="7"/>
      <c r="G58" s="8">
        <f t="shared" si="6"/>
        <v>269</v>
      </c>
      <c r="H58" s="8">
        <v>269</v>
      </c>
      <c r="I58" s="51">
        <v>269</v>
      </c>
      <c r="J58" s="1"/>
      <c r="K58" s="1"/>
      <c r="L58" s="1"/>
      <c r="M58" s="1"/>
      <c r="N58" s="1"/>
    </row>
    <row r="59" spans="1:14" ht="37.5">
      <c r="A59" s="15" t="s">
        <v>103</v>
      </c>
      <c r="B59" s="48" t="s">
        <v>86</v>
      </c>
      <c r="C59" s="48" t="s">
        <v>90</v>
      </c>
      <c r="D59" s="48" t="s">
        <v>99</v>
      </c>
      <c r="E59" s="48" t="s">
        <v>104</v>
      </c>
      <c r="F59" s="7"/>
      <c r="G59" s="8">
        <f t="shared" si="6"/>
        <v>69</v>
      </c>
      <c r="H59" s="8">
        <f>H60</f>
        <v>69</v>
      </c>
      <c r="I59" s="24">
        <f>I60</f>
        <v>69</v>
      </c>
      <c r="J59" s="1"/>
      <c r="K59" s="1"/>
      <c r="L59" s="1"/>
      <c r="M59" s="1"/>
      <c r="N59" s="1"/>
    </row>
    <row r="60" spans="1:14" ht="37.5">
      <c r="A60" s="15" t="s">
        <v>10</v>
      </c>
      <c r="B60" s="48" t="s">
        <v>86</v>
      </c>
      <c r="C60" s="48" t="s">
        <v>90</v>
      </c>
      <c r="D60" s="48" t="s">
        <v>99</v>
      </c>
      <c r="E60" s="48">
        <v>240</v>
      </c>
      <c r="F60" s="7"/>
      <c r="G60" s="8">
        <f t="shared" si="6"/>
        <v>69</v>
      </c>
      <c r="H60" s="8">
        <f>H61</f>
        <v>69</v>
      </c>
      <c r="I60" s="24">
        <f>I61</f>
        <v>69</v>
      </c>
      <c r="J60" s="1"/>
      <c r="K60" s="1"/>
      <c r="L60" s="1"/>
      <c r="M60" s="1"/>
      <c r="N60" s="1"/>
    </row>
    <row r="61" spans="1:14" ht="37.5">
      <c r="A61" s="15" t="s">
        <v>11</v>
      </c>
      <c r="B61" s="48" t="s">
        <v>86</v>
      </c>
      <c r="C61" s="48" t="s">
        <v>90</v>
      </c>
      <c r="D61" s="48" t="s">
        <v>99</v>
      </c>
      <c r="E61" s="48">
        <v>244</v>
      </c>
      <c r="F61" s="7"/>
      <c r="G61" s="8">
        <f t="shared" si="6"/>
        <v>69</v>
      </c>
      <c r="H61" s="8">
        <v>69</v>
      </c>
      <c r="I61" s="51">
        <v>69</v>
      </c>
      <c r="J61" s="1"/>
      <c r="K61" s="1"/>
      <c r="L61" s="1"/>
      <c r="M61" s="1"/>
      <c r="N61" s="1"/>
    </row>
    <row r="62" spans="1:14" ht="37.5">
      <c r="A62" s="15" t="s">
        <v>12</v>
      </c>
      <c r="B62" s="48" t="s">
        <v>86</v>
      </c>
      <c r="C62" s="48" t="s">
        <v>90</v>
      </c>
      <c r="D62" s="48" t="s">
        <v>99</v>
      </c>
      <c r="E62" s="48" t="s">
        <v>110</v>
      </c>
      <c r="F62" s="7"/>
      <c r="G62" s="8">
        <f t="shared" si="6"/>
        <v>5</v>
      </c>
      <c r="H62" s="8">
        <v>5</v>
      </c>
      <c r="I62" s="51">
        <v>5</v>
      </c>
      <c r="J62" s="1"/>
      <c r="K62" s="1"/>
      <c r="L62" s="1"/>
      <c r="M62" s="1"/>
      <c r="N62" s="1"/>
    </row>
    <row r="63" spans="1:14" ht="37.5">
      <c r="A63" s="15" t="s">
        <v>111</v>
      </c>
      <c r="B63" s="48" t="s">
        <v>86</v>
      </c>
      <c r="C63" s="48" t="s">
        <v>90</v>
      </c>
      <c r="D63" s="48" t="s">
        <v>99</v>
      </c>
      <c r="E63" s="48" t="s">
        <v>112</v>
      </c>
      <c r="F63" s="7"/>
      <c r="G63" s="8">
        <f t="shared" si="6"/>
        <v>5</v>
      </c>
      <c r="H63" s="8">
        <v>5</v>
      </c>
      <c r="I63" s="51">
        <v>5</v>
      </c>
      <c r="J63" s="1"/>
      <c r="K63" s="1"/>
      <c r="L63" s="1"/>
      <c r="M63" s="1"/>
      <c r="N63" s="1"/>
    </row>
    <row r="64" spans="1:14" ht="37.5">
      <c r="A64" s="15" t="s">
        <v>18</v>
      </c>
      <c r="B64" s="48" t="s">
        <v>86</v>
      </c>
      <c r="C64" s="48" t="s">
        <v>90</v>
      </c>
      <c r="D64" s="48" t="s">
        <v>107</v>
      </c>
      <c r="E64" s="47"/>
      <c r="F64" s="7"/>
      <c r="G64" s="8">
        <f t="shared" si="6"/>
        <v>40</v>
      </c>
      <c r="H64" s="8">
        <f>H65</f>
        <v>40</v>
      </c>
      <c r="I64" s="24">
        <f>I65</f>
        <v>40</v>
      </c>
      <c r="J64" s="1"/>
      <c r="K64" s="1"/>
      <c r="L64" s="1"/>
      <c r="M64" s="1"/>
      <c r="N64" s="1"/>
    </row>
    <row r="65" spans="1:14" ht="112.5">
      <c r="A65" s="15" t="s">
        <v>316</v>
      </c>
      <c r="B65" s="48" t="s">
        <v>86</v>
      </c>
      <c r="C65" s="48" t="s">
        <v>90</v>
      </c>
      <c r="D65" s="48" t="s">
        <v>108</v>
      </c>
      <c r="E65" s="47"/>
      <c r="F65" s="7"/>
      <c r="G65" s="8">
        <f t="shared" si="6"/>
        <v>40</v>
      </c>
      <c r="H65" s="8">
        <f>H66</f>
        <v>40</v>
      </c>
      <c r="I65" s="24">
        <f>I66</f>
        <v>40</v>
      </c>
      <c r="J65" s="1"/>
      <c r="K65" s="1"/>
      <c r="L65" s="1"/>
      <c r="M65" s="1"/>
      <c r="N65" s="1"/>
    </row>
    <row r="66" spans="1:14" ht="37.5">
      <c r="A66" s="15" t="s">
        <v>11</v>
      </c>
      <c r="B66" s="48" t="s">
        <v>86</v>
      </c>
      <c r="C66" s="48" t="s">
        <v>90</v>
      </c>
      <c r="D66" s="48" t="s">
        <v>108</v>
      </c>
      <c r="E66" s="48" t="s">
        <v>178</v>
      </c>
      <c r="F66" s="7"/>
      <c r="G66" s="8">
        <f t="shared" si="6"/>
        <v>40</v>
      </c>
      <c r="H66" s="8">
        <v>40</v>
      </c>
      <c r="I66" s="51">
        <v>40</v>
      </c>
      <c r="J66" s="1"/>
      <c r="K66" s="1"/>
      <c r="L66" s="1"/>
      <c r="M66" s="1"/>
      <c r="N66" s="1"/>
    </row>
    <row r="67" spans="1:14" ht="18.75">
      <c r="A67" s="44" t="s">
        <v>35</v>
      </c>
      <c r="B67" s="46" t="s">
        <v>86</v>
      </c>
      <c r="C67" s="46">
        <v>11</v>
      </c>
      <c r="D67" s="46"/>
      <c r="E67" s="49"/>
      <c r="F67" s="17">
        <v>80</v>
      </c>
      <c r="G67" s="16">
        <f t="shared" si="1"/>
        <v>0</v>
      </c>
      <c r="H67" s="17">
        <v>80</v>
      </c>
      <c r="I67" s="53" t="s">
        <v>265</v>
      </c>
      <c r="J67" s="1"/>
      <c r="K67" s="1"/>
      <c r="L67" s="1"/>
      <c r="M67" s="1"/>
      <c r="N67" s="1"/>
    </row>
    <row r="68" spans="1:14" ht="18.75">
      <c r="A68" s="15" t="s">
        <v>35</v>
      </c>
      <c r="B68" s="48" t="s">
        <v>86</v>
      </c>
      <c r="C68" s="48">
        <v>11</v>
      </c>
      <c r="D68" s="48" t="s">
        <v>36</v>
      </c>
      <c r="E68" s="47"/>
      <c r="F68" s="18">
        <v>80</v>
      </c>
      <c r="G68" s="8">
        <f t="shared" si="1"/>
        <v>0</v>
      </c>
      <c r="H68" s="18">
        <v>80</v>
      </c>
      <c r="I68" s="50" t="s">
        <v>265</v>
      </c>
      <c r="J68" s="1"/>
      <c r="K68" s="1"/>
      <c r="L68" s="1"/>
      <c r="M68" s="1"/>
      <c r="N68" s="1"/>
    </row>
    <row r="69" spans="1:14" ht="56.25">
      <c r="A69" s="15" t="s">
        <v>113</v>
      </c>
      <c r="B69" s="48" t="s">
        <v>86</v>
      </c>
      <c r="C69" s="48" t="s">
        <v>114</v>
      </c>
      <c r="D69" s="48" t="s">
        <v>115</v>
      </c>
      <c r="E69" s="47"/>
      <c r="F69" s="18">
        <v>80</v>
      </c>
      <c r="G69" s="8">
        <f t="shared" si="1"/>
        <v>0</v>
      </c>
      <c r="H69" s="18">
        <v>80</v>
      </c>
      <c r="I69" s="50" t="s">
        <v>265</v>
      </c>
      <c r="J69" s="1"/>
      <c r="K69" s="1"/>
      <c r="L69" s="1"/>
      <c r="M69" s="1"/>
      <c r="N69" s="1"/>
    </row>
    <row r="70" spans="1:14" ht="37.5">
      <c r="A70" s="15" t="s">
        <v>116</v>
      </c>
      <c r="B70" s="48" t="s">
        <v>86</v>
      </c>
      <c r="C70" s="48">
        <v>11</v>
      </c>
      <c r="D70" s="48" t="s">
        <v>37</v>
      </c>
      <c r="E70" s="48"/>
      <c r="F70" s="7">
        <v>80</v>
      </c>
      <c r="G70" s="8">
        <f t="shared" si="1"/>
        <v>0</v>
      </c>
      <c r="H70" s="7">
        <v>80</v>
      </c>
      <c r="I70" s="50" t="s">
        <v>265</v>
      </c>
      <c r="J70" s="1"/>
      <c r="K70" s="1"/>
      <c r="L70" s="1"/>
      <c r="M70" s="1"/>
      <c r="N70" s="1"/>
    </row>
    <row r="71" spans="1:14" ht="18.75">
      <c r="A71" s="15" t="s">
        <v>38</v>
      </c>
      <c r="B71" s="48" t="s">
        <v>86</v>
      </c>
      <c r="C71" s="48">
        <v>11</v>
      </c>
      <c r="D71" s="48" t="s">
        <v>37</v>
      </c>
      <c r="E71" s="48" t="s">
        <v>117</v>
      </c>
      <c r="F71" s="7">
        <v>80</v>
      </c>
      <c r="G71" s="8">
        <f t="shared" si="1"/>
        <v>0</v>
      </c>
      <c r="H71" s="7">
        <v>80</v>
      </c>
      <c r="I71" s="50" t="s">
        <v>265</v>
      </c>
      <c r="J71" s="1"/>
      <c r="K71" s="1"/>
      <c r="L71" s="1"/>
      <c r="M71" s="1"/>
      <c r="N71" s="1"/>
    </row>
    <row r="72" spans="1:14" ht="45" customHeight="1">
      <c r="A72" s="44" t="s">
        <v>5</v>
      </c>
      <c r="B72" s="46" t="s">
        <v>86</v>
      </c>
      <c r="C72" s="46">
        <v>13</v>
      </c>
      <c r="D72" s="46"/>
      <c r="E72" s="49"/>
      <c r="F72" s="17" t="e">
        <f>F73+F80+#REF!+F99+F129</f>
        <v>#REF!</v>
      </c>
      <c r="G72" s="16" t="e">
        <f t="shared" si="1"/>
        <v>#REF!</v>
      </c>
      <c r="H72" s="17">
        <f>H73+H80+H88+H99+H106+H117+H121+H129</f>
        <v>24373.299999999996</v>
      </c>
      <c r="I72" s="17">
        <f>I73+I80+I88+I99+I106+I117+I121+I129</f>
        <v>24414.799999999996</v>
      </c>
      <c r="J72" s="1"/>
      <c r="K72" s="1"/>
      <c r="L72" s="1"/>
      <c r="M72" s="1"/>
      <c r="N72" s="1"/>
    </row>
    <row r="73" spans="1:14" ht="37.5">
      <c r="A73" s="15" t="s">
        <v>39</v>
      </c>
      <c r="B73" s="48" t="s">
        <v>86</v>
      </c>
      <c r="C73" s="48">
        <v>13</v>
      </c>
      <c r="D73" s="48" t="s">
        <v>40</v>
      </c>
      <c r="E73" s="47"/>
      <c r="F73" s="18" t="e">
        <f>F74</f>
        <v>#REF!</v>
      </c>
      <c r="G73" s="8" t="e">
        <f t="shared" si="1"/>
        <v>#REF!</v>
      </c>
      <c r="H73" s="8">
        <f>H74</f>
        <v>866.4</v>
      </c>
      <c r="I73" s="24">
        <f>I74</f>
        <v>866.4</v>
      </c>
      <c r="J73" s="1"/>
      <c r="K73" s="1"/>
      <c r="L73" s="1"/>
      <c r="M73" s="1"/>
      <c r="N73" s="1"/>
    </row>
    <row r="74" spans="1:14" ht="37.5">
      <c r="A74" s="15" t="s">
        <v>41</v>
      </c>
      <c r="B74" s="48" t="s">
        <v>86</v>
      </c>
      <c r="C74" s="48">
        <v>13</v>
      </c>
      <c r="D74" s="48" t="s">
        <v>42</v>
      </c>
      <c r="E74" s="47"/>
      <c r="F74" s="7" t="e">
        <f>#REF!</f>
        <v>#REF!</v>
      </c>
      <c r="G74" s="8" t="e">
        <f t="shared" si="1"/>
        <v>#REF!</v>
      </c>
      <c r="H74" s="8">
        <f>H75+H78</f>
        <v>866.4</v>
      </c>
      <c r="I74" s="24">
        <f>I75+I78</f>
        <v>866.4</v>
      </c>
      <c r="J74" s="1"/>
      <c r="K74" s="1"/>
      <c r="L74" s="1"/>
      <c r="M74" s="1"/>
      <c r="N74" s="1"/>
    </row>
    <row r="75" spans="1:14" ht="93.75">
      <c r="A75" s="15" t="s">
        <v>7</v>
      </c>
      <c r="B75" s="48" t="s">
        <v>86</v>
      </c>
      <c r="C75" s="48">
        <v>13</v>
      </c>
      <c r="D75" s="48" t="s">
        <v>42</v>
      </c>
      <c r="E75" s="48" t="s">
        <v>105</v>
      </c>
      <c r="F75" s="7"/>
      <c r="G75" s="8">
        <f t="shared" si="1"/>
        <v>590.5</v>
      </c>
      <c r="H75" s="7">
        <f>H76</f>
        <v>590.5</v>
      </c>
      <c r="I75" s="7" t="str">
        <f>I76</f>
        <v>590,5</v>
      </c>
      <c r="J75" s="1"/>
      <c r="K75" s="1"/>
      <c r="L75" s="1"/>
      <c r="M75" s="1"/>
      <c r="N75" s="1"/>
    </row>
    <row r="76" spans="1:14" ht="56.25">
      <c r="A76" s="15" t="s">
        <v>101</v>
      </c>
      <c r="B76" s="48" t="s">
        <v>86</v>
      </c>
      <c r="C76" s="48">
        <v>13</v>
      </c>
      <c r="D76" s="48" t="s">
        <v>42</v>
      </c>
      <c r="E76" s="48" t="s">
        <v>100</v>
      </c>
      <c r="F76" s="7"/>
      <c r="G76" s="8">
        <f t="shared" si="1"/>
        <v>590.5</v>
      </c>
      <c r="H76" s="7">
        <f>H77</f>
        <v>590.5</v>
      </c>
      <c r="I76" s="7" t="str">
        <f>I77</f>
        <v>590,5</v>
      </c>
      <c r="J76" s="1"/>
      <c r="K76" s="1"/>
      <c r="L76" s="1"/>
      <c r="M76" s="1"/>
      <c r="N76" s="1"/>
    </row>
    <row r="77" spans="1:14" ht="37.5">
      <c r="A77" s="15" t="s">
        <v>9</v>
      </c>
      <c r="B77" s="48" t="s">
        <v>86</v>
      </c>
      <c r="C77" s="48">
        <v>13</v>
      </c>
      <c r="D77" s="48" t="s">
        <v>42</v>
      </c>
      <c r="E77" s="48" t="s">
        <v>102</v>
      </c>
      <c r="F77" s="7"/>
      <c r="G77" s="8">
        <f t="shared" si="1"/>
        <v>590.5</v>
      </c>
      <c r="H77" s="7">
        <v>590.5</v>
      </c>
      <c r="I77" s="50" t="s">
        <v>266</v>
      </c>
      <c r="J77" s="1"/>
      <c r="K77" s="1"/>
      <c r="L77" s="1"/>
      <c r="M77" s="1"/>
      <c r="N77" s="1"/>
    </row>
    <row r="78" spans="1:14" ht="37.5">
      <c r="A78" s="15" t="s">
        <v>10</v>
      </c>
      <c r="B78" s="48" t="s">
        <v>86</v>
      </c>
      <c r="C78" s="48">
        <v>13</v>
      </c>
      <c r="D78" s="48" t="s">
        <v>42</v>
      </c>
      <c r="E78" s="48">
        <v>240</v>
      </c>
      <c r="F78" s="7"/>
      <c r="G78" s="8">
        <f t="shared" si="1"/>
        <v>275.89999999999998</v>
      </c>
      <c r="H78" s="7">
        <f>H79</f>
        <v>275.89999999999998</v>
      </c>
      <c r="I78" s="7" t="str">
        <f>I79</f>
        <v>275,9</v>
      </c>
      <c r="J78" s="1"/>
      <c r="K78" s="1"/>
      <c r="L78" s="1"/>
      <c r="M78" s="1"/>
      <c r="N78" s="1"/>
    </row>
    <row r="79" spans="1:14" ht="37.5">
      <c r="A79" s="15" t="s">
        <v>11</v>
      </c>
      <c r="B79" s="48" t="s">
        <v>86</v>
      </c>
      <c r="C79" s="48">
        <v>13</v>
      </c>
      <c r="D79" s="48" t="s">
        <v>42</v>
      </c>
      <c r="E79" s="48">
        <v>244</v>
      </c>
      <c r="F79" s="7"/>
      <c r="G79" s="8">
        <f t="shared" si="1"/>
        <v>275.89999999999998</v>
      </c>
      <c r="H79" s="7">
        <v>275.89999999999998</v>
      </c>
      <c r="I79" s="54" t="s">
        <v>267</v>
      </c>
      <c r="J79" s="1"/>
      <c r="K79" s="1"/>
      <c r="L79" s="1"/>
      <c r="M79" s="1"/>
      <c r="N79" s="1"/>
    </row>
    <row r="80" spans="1:14" ht="75">
      <c r="A80" s="15" t="s">
        <v>43</v>
      </c>
      <c r="B80" s="48" t="s">
        <v>86</v>
      </c>
      <c r="C80" s="48">
        <v>13</v>
      </c>
      <c r="D80" s="48" t="s">
        <v>44</v>
      </c>
      <c r="E80" s="47"/>
      <c r="F80" s="18">
        <v>29.9</v>
      </c>
      <c r="G80" s="8">
        <f t="shared" si="1"/>
        <v>143.9</v>
      </c>
      <c r="H80" s="18">
        <f>H81+H84</f>
        <v>173.8</v>
      </c>
      <c r="I80" s="7">
        <f>I81+I84</f>
        <v>173.8</v>
      </c>
      <c r="J80" s="1"/>
      <c r="K80" s="1"/>
      <c r="L80" s="1"/>
      <c r="M80" s="1"/>
      <c r="N80" s="1"/>
    </row>
    <row r="81" spans="1:14" ht="37.5">
      <c r="A81" s="15" t="s">
        <v>45</v>
      </c>
      <c r="B81" s="48" t="s">
        <v>86</v>
      </c>
      <c r="C81" s="48">
        <v>13</v>
      </c>
      <c r="D81" s="48" t="s">
        <v>118</v>
      </c>
      <c r="E81" s="47"/>
      <c r="F81" s="7">
        <v>29.9</v>
      </c>
      <c r="G81" s="8">
        <f t="shared" si="1"/>
        <v>9.3000000000000043</v>
      </c>
      <c r="H81" s="7">
        <v>39.200000000000003</v>
      </c>
      <c r="I81" s="50" t="s">
        <v>268</v>
      </c>
      <c r="J81" s="1"/>
      <c r="K81" s="1"/>
      <c r="L81" s="1"/>
      <c r="M81" s="1"/>
      <c r="N81" s="1"/>
    </row>
    <row r="82" spans="1:14" ht="37.5">
      <c r="A82" s="15" t="s">
        <v>10</v>
      </c>
      <c r="B82" s="48" t="s">
        <v>86</v>
      </c>
      <c r="C82" s="48">
        <v>13</v>
      </c>
      <c r="D82" s="48" t="s">
        <v>118</v>
      </c>
      <c r="E82" s="48">
        <v>240</v>
      </c>
      <c r="F82" s="7">
        <v>29.9</v>
      </c>
      <c r="G82" s="8">
        <f t="shared" si="1"/>
        <v>9.3000000000000043</v>
      </c>
      <c r="H82" s="7">
        <v>39.200000000000003</v>
      </c>
      <c r="I82" s="50" t="s">
        <v>268</v>
      </c>
      <c r="J82" s="1"/>
      <c r="K82" s="1"/>
      <c r="L82" s="1"/>
      <c r="M82" s="1"/>
      <c r="N82" s="1"/>
    </row>
    <row r="83" spans="1:14" ht="37.5">
      <c r="A83" s="15" t="s">
        <v>11</v>
      </c>
      <c r="B83" s="48" t="s">
        <v>86</v>
      </c>
      <c r="C83" s="48">
        <v>13</v>
      </c>
      <c r="D83" s="48" t="s">
        <v>118</v>
      </c>
      <c r="E83" s="48">
        <v>244</v>
      </c>
      <c r="F83" s="7">
        <v>29.9</v>
      </c>
      <c r="G83" s="8">
        <f t="shared" si="1"/>
        <v>9.3000000000000043</v>
      </c>
      <c r="H83" s="7">
        <v>39.200000000000003</v>
      </c>
      <c r="I83" s="50" t="s">
        <v>268</v>
      </c>
      <c r="J83" s="1"/>
      <c r="K83" s="1"/>
      <c r="L83" s="1"/>
      <c r="M83" s="1"/>
      <c r="N83" s="1"/>
    </row>
    <row r="84" spans="1:14" ht="168.75">
      <c r="A84" s="15" t="s">
        <v>216</v>
      </c>
      <c r="B84" s="48" t="s">
        <v>86</v>
      </c>
      <c r="C84" s="48" t="s">
        <v>120</v>
      </c>
      <c r="D84" s="48" t="s">
        <v>217</v>
      </c>
      <c r="E84" s="48"/>
      <c r="F84" s="7"/>
      <c r="G84" s="8">
        <f t="shared" si="1"/>
        <v>134.6</v>
      </c>
      <c r="H84" s="7">
        <f t="shared" ref="H84:I86" si="9">H85</f>
        <v>134.6</v>
      </c>
      <c r="I84" s="7" t="str">
        <f t="shared" si="9"/>
        <v>134,6</v>
      </c>
      <c r="J84" s="1"/>
      <c r="K84" s="1"/>
      <c r="L84" s="1"/>
      <c r="M84" s="1"/>
      <c r="N84" s="1"/>
    </row>
    <row r="85" spans="1:14" ht="93.75">
      <c r="A85" s="15" t="s">
        <v>7</v>
      </c>
      <c r="B85" s="48" t="s">
        <v>86</v>
      </c>
      <c r="C85" s="48" t="s">
        <v>120</v>
      </c>
      <c r="D85" s="48" t="s">
        <v>217</v>
      </c>
      <c r="E85" s="48" t="s">
        <v>105</v>
      </c>
      <c r="F85" s="7"/>
      <c r="G85" s="8">
        <f t="shared" si="1"/>
        <v>134.6</v>
      </c>
      <c r="H85" s="7">
        <f t="shared" si="9"/>
        <v>134.6</v>
      </c>
      <c r="I85" s="7" t="str">
        <f t="shared" si="9"/>
        <v>134,6</v>
      </c>
      <c r="J85" s="1"/>
      <c r="K85" s="1"/>
      <c r="L85" s="1"/>
      <c r="M85" s="1"/>
      <c r="N85" s="1"/>
    </row>
    <row r="86" spans="1:14" ht="56.25">
      <c r="A86" s="15" t="s">
        <v>101</v>
      </c>
      <c r="B86" s="48" t="s">
        <v>86</v>
      </c>
      <c r="C86" s="48" t="s">
        <v>120</v>
      </c>
      <c r="D86" s="48" t="s">
        <v>217</v>
      </c>
      <c r="E86" s="48" t="s">
        <v>100</v>
      </c>
      <c r="F86" s="7"/>
      <c r="G86" s="8">
        <f t="shared" si="1"/>
        <v>134.6</v>
      </c>
      <c r="H86" s="7">
        <f t="shared" si="9"/>
        <v>134.6</v>
      </c>
      <c r="I86" s="7" t="str">
        <f t="shared" si="9"/>
        <v>134,6</v>
      </c>
      <c r="J86" s="1"/>
      <c r="K86" s="1"/>
      <c r="L86" s="1"/>
      <c r="M86" s="1"/>
      <c r="N86" s="1"/>
    </row>
    <row r="87" spans="1:14" ht="37.5">
      <c r="A87" s="15" t="s">
        <v>9</v>
      </c>
      <c r="B87" s="48" t="s">
        <v>86</v>
      </c>
      <c r="C87" s="48" t="s">
        <v>120</v>
      </c>
      <c r="D87" s="48" t="s">
        <v>217</v>
      </c>
      <c r="E87" s="48" t="s">
        <v>102</v>
      </c>
      <c r="F87" s="7"/>
      <c r="G87" s="8">
        <f t="shared" si="1"/>
        <v>134.6</v>
      </c>
      <c r="H87" s="7">
        <v>134.6</v>
      </c>
      <c r="I87" s="50" t="s">
        <v>269</v>
      </c>
      <c r="J87" s="1"/>
      <c r="K87" s="1"/>
      <c r="L87" s="1"/>
      <c r="M87" s="1"/>
      <c r="N87" s="1"/>
    </row>
    <row r="88" spans="1:14" ht="37.5">
      <c r="A88" s="15" t="s">
        <v>6</v>
      </c>
      <c r="B88" s="48" t="s">
        <v>86</v>
      </c>
      <c r="C88" s="48">
        <v>13</v>
      </c>
      <c r="D88" s="48" t="s">
        <v>126</v>
      </c>
      <c r="E88" s="47"/>
      <c r="F88" s="7">
        <f>F89+F93+F96</f>
        <v>4907.8999999999996</v>
      </c>
      <c r="G88" s="8">
        <f t="shared" ref="G88:G98" si="10">H88-F88</f>
        <v>789</v>
      </c>
      <c r="H88" s="7">
        <f t="shared" ref="H88:I88" si="11">H89+H93+H96</f>
        <v>5696.9</v>
      </c>
      <c r="I88" s="7">
        <f t="shared" si="11"/>
        <v>5782.7000000000007</v>
      </c>
      <c r="J88" s="1"/>
      <c r="K88" s="1"/>
      <c r="L88" s="1"/>
      <c r="M88" s="1"/>
      <c r="N88" s="1"/>
    </row>
    <row r="89" spans="1:14" ht="93.75">
      <c r="A89" s="15" t="s">
        <v>7</v>
      </c>
      <c r="B89" s="48" t="s">
        <v>86</v>
      </c>
      <c r="C89" s="48">
        <v>13</v>
      </c>
      <c r="D89" s="48" t="s">
        <v>126</v>
      </c>
      <c r="E89" s="48">
        <v>100</v>
      </c>
      <c r="F89" s="7">
        <f>F90</f>
        <v>2324.6</v>
      </c>
      <c r="G89" s="8">
        <f t="shared" si="10"/>
        <v>641.80000000000018</v>
      </c>
      <c r="H89" s="7">
        <f t="shared" ref="H89:I89" si="12">H90</f>
        <v>2966.4</v>
      </c>
      <c r="I89" s="7">
        <f t="shared" si="12"/>
        <v>2966.4</v>
      </c>
      <c r="J89" s="1"/>
      <c r="K89" s="1"/>
      <c r="L89" s="1"/>
      <c r="M89" s="1"/>
      <c r="N89" s="1"/>
    </row>
    <row r="90" spans="1:14" ht="37.5">
      <c r="A90" s="15" t="s">
        <v>85</v>
      </c>
      <c r="B90" s="48" t="s">
        <v>86</v>
      </c>
      <c r="C90" s="48">
        <v>13</v>
      </c>
      <c r="D90" s="48" t="s">
        <v>126</v>
      </c>
      <c r="E90" s="48">
        <v>110</v>
      </c>
      <c r="F90" s="7">
        <f>F91+F92</f>
        <v>2324.6</v>
      </c>
      <c r="G90" s="8">
        <f t="shared" si="10"/>
        <v>641.80000000000018</v>
      </c>
      <c r="H90" s="7">
        <f t="shared" ref="H90:I90" si="13">H91+H92</f>
        <v>2966.4</v>
      </c>
      <c r="I90" s="7">
        <f t="shared" si="13"/>
        <v>2966.4</v>
      </c>
      <c r="J90" s="1"/>
      <c r="K90" s="1"/>
      <c r="L90" s="1"/>
      <c r="M90" s="1"/>
      <c r="N90" s="1"/>
    </row>
    <row r="91" spans="1:14" ht="37.5">
      <c r="A91" s="15" t="s">
        <v>9</v>
      </c>
      <c r="B91" s="48" t="s">
        <v>86</v>
      </c>
      <c r="C91" s="48">
        <v>13</v>
      </c>
      <c r="D91" s="48" t="s">
        <v>126</v>
      </c>
      <c r="E91" s="48">
        <v>111</v>
      </c>
      <c r="F91" s="7">
        <v>2321.6</v>
      </c>
      <c r="G91" s="8">
        <f t="shared" si="10"/>
        <v>641.80000000000018</v>
      </c>
      <c r="H91" s="8">
        <v>2963.4</v>
      </c>
      <c r="I91" s="50" t="s">
        <v>286</v>
      </c>
      <c r="J91" s="1"/>
      <c r="K91" s="1"/>
      <c r="L91" s="1"/>
      <c r="M91" s="1"/>
      <c r="N91" s="1"/>
    </row>
    <row r="92" spans="1:14" ht="56.25">
      <c r="A92" s="15" t="s">
        <v>97</v>
      </c>
      <c r="B92" s="48" t="s">
        <v>86</v>
      </c>
      <c r="C92" s="48" t="s">
        <v>120</v>
      </c>
      <c r="D92" s="48" t="s">
        <v>126</v>
      </c>
      <c r="E92" s="48" t="s">
        <v>98</v>
      </c>
      <c r="F92" s="7">
        <v>3</v>
      </c>
      <c r="G92" s="8">
        <f t="shared" si="10"/>
        <v>0</v>
      </c>
      <c r="H92" s="8">
        <v>3</v>
      </c>
      <c r="I92" s="51">
        <v>3</v>
      </c>
      <c r="J92" s="1"/>
      <c r="K92" s="1"/>
      <c r="L92" s="1"/>
      <c r="M92" s="1"/>
      <c r="N92" s="1"/>
    </row>
    <row r="93" spans="1:14" ht="37.5">
      <c r="A93" s="15" t="s">
        <v>10</v>
      </c>
      <c r="B93" s="48" t="s">
        <v>86</v>
      </c>
      <c r="C93" s="48">
        <v>13</v>
      </c>
      <c r="D93" s="48" t="s">
        <v>126</v>
      </c>
      <c r="E93" s="48">
        <v>240</v>
      </c>
      <c r="F93" s="8">
        <v>2502.3000000000002</v>
      </c>
      <c r="G93" s="8">
        <f t="shared" si="10"/>
        <v>174.19999999999982</v>
      </c>
      <c r="H93" s="8">
        <f>H94+H95</f>
        <v>2676.5</v>
      </c>
      <c r="I93" s="24">
        <f>I94+I95</f>
        <v>2762.3</v>
      </c>
      <c r="J93" s="1"/>
      <c r="K93" s="1"/>
      <c r="L93" s="1"/>
      <c r="M93" s="1"/>
      <c r="N93" s="1"/>
    </row>
    <row r="94" spans="1:14" ht="56.25">
      <c r="A94" s="15" t="s">
        <v>196</v>
      </c>
      <c r="B94" s="48" t="s">
        <v>86</v>
      </c>
      <c r="C94" s="48" t="s">
        <v>120</v>
      </c>
      <c r="D94" s="48" t="s">
        <v>126</v>
      </c>
      <c r="E94" s="48" t="s">
        <v>197</v>
      </c>
      <c r="F94" s="8"/>
      <c r="G94" s="8">
        <f t="shared" si="10"/>
        <v>568</v>
      </c>
      <c r="H94" s="8">
        <v>568</v>
      </c>
      <c r="I94" s="51">
        <v>568</v>
      </c>
      <c r="J94" s="1"/>
      <c r="K94" s="1"/>
      <c r="L94" s="1"/>
      <c r="M94" s="1"/>
      <c r="N94" s="1"/>
    </row>
    <row r="95" spans="1:14" ht="37.5">
      <c r="A95" s="15" t="s">
        <v>11</v>
      </c>
      <c r="B95" s="48" t="s">
        <v>86</v>
      </c>
      <c r="C95" s="48">
        <v>13</v>
      </c>
      <c r="D95" s="48" t="s">
        <v>126</v>
      </c>
      <c r="E95" s="48">
        <v>244</v>
      </c>
      <c r="F95" s="8">
        <v>2502.3000000000002</v>
      </c>
      <c r="G95" s="8">
        <f t="shared" si="10"/>
        <v>-393.80000000000018</v>
      </c>
      <c r="H95" s="8">
        <v>2108.5</v>
      </c>
      <c r="I95" s="51">
        <v>2194.3000000000002</v>
      </c>
      <c r="J95" s="1"/>
      <c r="K95" s="1"/>
      <c r="L95" s="1"/>
      <c r="M95" s="1"/>
      <c r="N95" s="1"/>
    </row>
    <row r="96" spans="1:14" ht="37.5">
      <c r="A96" s="15" t="s">
        <v>12</v>
      </c>
      <c r="B96" s="48" t="s">
        <v>86</v>
      </c>
      <c r="C96" s="48">
        <v>13</v>
      </c>
      <c r="D96" s="48" t="s">
        <v>126</v>
      </c>
      <c r="E96" s="48">
        <v>850</v>
      </c>
      <c r="F96" s="7">
        <v>81</v>
      </c>
      <c r="G96" s="8">
        <f t="shared" si="10"/>
        <v>-27</v>
      </c>
      <c r="H96" s="8">
        <f>H97+H98</f>
        <v>54</v>
      </c>
      <c r="I96" s="24">
        <f>I97+I98</f>
        <v>54</v>
      </c>
      <c r="J96" s="1"/>
      <c r="K96" s="1"/>
      <c r="L96" s="1"/>
      <c r="M96" s="1"/>
      <c r="N96" s="1"/>
    </row>
    <row r="97" spans="1:14" ht="37.5">
      <c r="A97" s="15" t="s">
        <v>129</v>
      </c>
      <c r="B97" s="48" t="s">
        <v>86</v>
      </c>
      <c r="C97" s="48" t="s">
        <v>120</v>
      </c>
      <c r="D97" s="48" t="s">
        <v>126</v>
      </c>
      <c r="E97" s="48" t="s">
        <v>130</v>
      </c>
      <c r="F97" s="7"/>
      <c r="G97" s="8">
        <f t="shared" si="10"/>
        <v>24</v>
      </c>
      <c r="H97" s="8">
        <v>24</v>
      </c>
      <c r="I97" s="51">
        <v>24</v>
      </c>
      <c r="J97" s="1"/>
      <c r="K97" s="1"/>
      <c r="L97" s="1"/>
      <c r="M97" s="1"/>
      <c r="N97" s="1"/>
    </row>
    <row r="98" spans="1:14" ht="37.5">
      <c r="A98" s="15" t="s">
        <v>12</v>
      </c>
      <c r="B98" s="48" t="s">
        <v>86</v>
      </c>
      <c r="C98" s="48">
        <v>13</v>
      </c>
      <c r="D98" s="48" t="s">
        <v>126</v>
      </c>
      <c r="E98" s="48">
        <v>852</v>
      </c>
      <c r="F98" s="7">
        <v>81</v>
      </c>
      <c r="G98" s="8">
        <f t="shared" si="10"/>
        <v>-51</v>
      </c>
      <c r="H98" s="8">
        <v>30</v>
      </c>
      <c r="I98" s="51">
        <v>30</v>
      </c>
      <c r="J98" s="1"/>
      <c r="K98" s="1"/>
      <c r="L98" s="1"/>
      <c r="M98" s="1"/>
      <c r="N98" s="1"/>
    </row>
    <row r="99" spans="1:14" ht="93.75">
      <c r="A99" s="15" t="s">
        <v>177</v>
      </c>
      <c r="B99" s="48" t="s">
        <v>86</v>
      </c>
      <c r="C99" s="48">
        <v>13</v>
      </c>
      <c r="D99" s="48" t="s">
        <v>158</v>
      </c>
      <c r="E99" s="47"/>
      <c r="F99" s="7">
        <v>409.5</v>
      </c>
      <c r="G99" s="8">
        <f t="shared" si="1"/>
        <v>65.199999999999989</v>
      </c>
      <c r="H99" s="7">
        <f>H100+H104</f>
        <v>474.7</v>
      </c>
      <c r="I99" s="7">
        <f>I100+I104</f>
        <v>474.7</v>
      </c>
      <c r="J99" s="1"/>
      <c r="K99" s="1"/>
      <c r="L99" s="1"/>
      <c r="M99" s="1"/>
      <c r="N99" s="1"/>
    </row>
    <row r="100" spans="1:14" ht="93.75">
      <c r="A100" s="15" t="s">
        <v>215</v>
      </c>
      <c r="B100" s="48" t="s">
        <v>86</v>
      </c>
      <c r="C100" s="48">
        <v>13</v>
      </c>
      <c r="D100" s="48" t="s">
        <v>158</v>
      </c>
      <c r="E100" s="48" t="s">
        <v>105</v>
      </c>
      <c r="F100" s="7">
        <v>403.5</v>
      </c>
      <c r="G100" s="8">
        <f t="shared" si="1"/>
        <v>65.199999999999989</v>
      </c>
      <c r="H100" s="7">
        <f>H101</f>
        <v>468.7</v>
      </c>
      <c r="I100" s="7">
        <f>I101</f>
        <v>468.7</v>
      </c>
      <c r="J100" s="1"/>
      <c r="K100" s="1"/>
      <c r="L100" s="1"/>
      <c r="M100" s="1"/>
      <c r="N100" s="1"/>
    </row>
    <row r="101" spans="1:14" ht="56.25">
      <c r="A101" s="15" t="s">
        <v>101</v>
      </c>
      <c r="B101" s="48" t="s">
        <v>86</v>
      </c>
      <c r="C101" s="48">
        <v>13</v>
      </c>
      <c r="D101" s="48" t="s">
        <v>158</v>
      </c>
      <c r="E101" s="48" t="s">
        <v>100</v>
      </c>
      <c r="F101" s="7">
        <v>403.5</v>
      </c>
      <c r="G101" s="8">
        <f t="shared" si="1"/>
        <v>65.199999999999989</v>
      </c>
      <c r="H101" s="7">
        <f>H102+H103</f>
        <v>468.7</v>
      </c>
      <c r="I101" s="7">
        <f>I102+I103</f>
        <v>468.7</v>
      </c>
      <c r="J101" s="1"/>
      <c r="K101" s="1"/>
      <c r="L101" s="1"/>
      <c r="M101" s="1"/>
      <c r="N101" s="1"/>
    </row>
    <row r="102" spans="1:14" ht="37.5">
      <c r="A102" s="15" t="s">
        <v>9</v>
      </c>
      <c r="B102" s="48" t="s">
        <v>86</v>
      </c>
      <c r="C102" s="48">
        <v>13</v>
      </c>
      <c r="D102" s="48" t="s">
        <v>158</v>
      </c>
      <c r="E102" s="48" t="s">
        <v>102</v>
      </c>
      <c r="F102" s="7">
        <v>403.5</v>
      </c>
      <c r="G102" s="8">
        <f t="shared" si="1"/>
        <v>35.899999999999977</v>
      </c>
      <c r="H102" s="7">
        <v>439.4</v>
      </c>
      <c r="I102" s="50" t="s">
        <v>270</v>
      </c>
      <c r="J102" s="1"/>
      <c r="K102" s="1"/>
      <c r="L102" s="1"/>
      <c r="M102" s="1"/>
      <c r="N102" s="1"/>
    </row>
    <row r="103" spans="1:14" ht="56.25">
      <c r="A103" s="15" t="s">
        <v>97</v>
      </c>
      <c r="B103" s="48" t="s">
        <v>86</v>
      </c>
      <c r="C103" s="48" t="s">
        <v>120</v>
      </c>
      <c r="D103" s="48" t="s">
        <v>188</v>
      </c>
      <c r="E103" s="48" t="s">
        <v>183</v>
      </c>
      <c r="F103" s="7"/>
      <c r="G103" s="8">
        <f t="shared" si="1"/>
        <v>29.3</v>
      </c>
      <c r="H103" s="7">
        <v>29.3</v>
      </c>
      <c r="I103" s="50" t="s">
        <v>271</v>
      </c>
      <c r="J103" s="1"/>
      <c r="K103" s="1"/>
      <c r="L103" s="1"/>
      <c r="M103" s="1"/>
      <c r="N103" s="1"/>
    </row>
    <row r="104" spans="1:14" ht="37.5">
      <c r="A104" s="15" t="s">
        <v>10</v>
      </c>
      <c r="B104" s="48" t="s">
        <v>86</v>
      </c>
      <c r="C104" s="48">
        <v>13</v>
      </c>
      <c r="D104" s="48" t="s">
        <v>158</v>
      </c>
      <c r="E104" s="48">
        <v>240</v>
      </c>
      <c r="F104" s="7">
        <v>6</v>
      </c>
      <c r="G104" s="8">
        <f t="shared" ref="G104:G198" si="14">H104-F104</f>
        <v>0</v>
      </c>
      <c r="H104" s="7">
        <v>6</v>
      </c>
      <c r="I104" s="50" t="s">
        <v>272</v>
      </c>
      <c r="J104" s="1"/>
      <c r="K104" s="1"/>
      <c r="L104" s="1"/>
      <c r="M104" s="1"/>
      <c r="N104" s="1"/>
    </row>
    <row r="105" spans="1:14" ht="37.5">
      <c r="A105" s="15" t="s">
        <v>11</v>
      </c>
      <c r="B105" s="48" t="s">
        <v>86</v>
      </c>
      <c r="C105" s="48">
        <v>13</v>
      </c>
      <c r="D105" s="48" t="s">
        <v>158</v>
      </c>
      <c r="E105" s="48">
        <v>244</v>
      </c>
      <c r="F105" s="7">
        <v>6</v>
      </c>
      <c r="G105" s="8">
        <f t="shared" si="14"/>
        <v>0</v>
      </c>
      <c r="H105" s="7">
        <v>6</v>
      </c>
      <c r="I105" s="50" t="s">
        <v>272</v>
      </c>
      <c r="J105" s="1"/>
      <c r="K105" s="1"/>
      <c r="L105" s="1"/>
      <c r="M105" s="1"/>
      <c r="N105" s="1"/>
    </row>
    <row r="106" spans="1:14" ht="150">
      <c r="A106" s="15" t="s">
        <v>13</v>
      </c>
      <c r="B106" s="48" t="s">
        <v>86</v>
      </c>
      <c r="C106" s="48">
        <v>13</v>
      </c>
      <c r="D106" s="48" t="s">
        <v>128</v>
      </c>
      <c r="E106" s="47"/>
      <c r="F106" s="7">
        <f>F107+F111+F114</f>
        <v>3543.8</v>
      </c>
      <c r="G106" s="8">
        <f t="shared" ref="G106:G116" si="15">H106-F106</f>
        <v>-429.10000000000036</v>
      </c>
      <c r="H106" s="7">
        <f t="shared" ref="H106:I106" si="16">H107+H111+H114</f>
        <v>3114.7</v>
      </c>
      <c r="I106" s="7">
        <f t="shared" si="16"/>
        <v>3120.3999999999996</v>
      </c>
      <c r="J106" s="1"/>
      <c r="K106" s="1"/>
      <c r="L106" s="1"/>
      <c r="M106" s="1"/>
      <c r="N106" s="1"/>
    </row>
    <row r="107" spans="1:14" ht="93.75">
      <c r="A107" s="15" t="s">
        <v>7</v>
      </c>
      <c r="B107" s="48" t="s">
        <v>86</v>
      </c>
      <c r="C107" s="48">
        <v>13</v>
      </c>
      <c r="D107" s="48" t="s">
        <v>128</v>
      </c>
      <c r="E107" s="48">
        <v>100</v>
      </c>
      <c r="F107" s="7">
        <f>F108</f>
        <v>2994.5</v>
      </c>
      <c r="G107" s="8">
        <f t="shared" si="15"/>
        <v>-203.30000000000018</v>
      </c>
      <c r="H107" s="7">
        <f t="shared" ref="H107:I107" si="17">H108</f>
        <v>2791.2</v>
      </c>
      <c r="I107" s="7">
        <f t="shared" si="17"/>
        <v>2791.2</v>
      </c>
      <c r="J107" s="1"/>
      <c r="K107" s="1"/>
      <c r="L107" s="1"/>
      <c r="M107" s="1"/>
      <c r="N107" s="1"/>
    </row>
    <row r="108" spans="1:14" ht="37.5">
      <c r="A108" s="15" t="s">
        <v>8</v>
      </c>
      <c r="B108" s="48" t="s">
        <v>86</v>
      </c>
      <c r="C108" s="48">
        <v>13</v>
      </c>
      <c r="D108" s="48" t="s">
        <v>128</v>
      </c>
      <c r="E108" s="48">
        <v>110</v>
      </c>
      <c r="F108" s="7">
        <f>F109+F110</f>
        <v>2994.5</v>
      </c>
      <c r="G108" s="8">
        <f t="shared" si="15"/>
        <v>-203.30000000000018</v>
      </c>
      <c r="H108" s="7">
        <f t="shared" ref="H108:I108" si="18">H109+H110</f>
        <v>2791.2</v>
      </c>
      <c r="I108" s="7">
        <f t="shared" si="18"/>
        <v>2791.2</v>
      </c>
      <c r="J108" s="1"/>
      <c r="K108" s="1"/>
      <c r="L108" s="1"/>
      <c r="M108" s="1"/>
      <c r="N108" s="1"/>
    </row>
    <row r="109" spans="1:14" ht="37.5">
      <c r="A109" s="15" t="s">
        <v>9</v>
      </c>
      <c r="B109" s="48" t="s">
        <v>86</v>
      </c>
      <c r="C109" s="48">
        <v>13</v>
      </c>
      <c r="D109" s="48" t="s">
        <v>128</v>
      </c>
      <c r="E109" s="48">
        <v>111</v>
      </c>
      <c r="F109" s="7">
        <v>2992.5</v>
      </c>
      <c r="G109" s="8">
        <f t="shared" si="15"/>
        <v>-203.30000000000018</v>
      </c>
      <c r="H109" s="8">
        <v>2789.2</v>
      </c>
      <c r="I109" s="51">
        <v>2789.2</v>
      </c>
      <c r="J109" s="1"/>
      <c r="K109" s="1"/>
      <c r="L109" s="1"/>
      <c r="M109" s="1"/>
      <c r="N109" s="1"/>
    </row>
    <row r="110" spans="1:14" ht="56.25">
      <c r="A110" s="15" t="s">
        <v>97</v>
      </c>
      <c r="B110" s="48" t="s">
        <v>86</v>
      </c>
      <c r="C110" s="48" t="s">
        <v>120</v>
      </c>
      <c r="D110" s="48" t="s">
        <v>128</v>
      </c>
      <c r="E110" s="48" t="s">
        <v>98</v>
      </c>
      <c r="F110" s="7">
        <v>2</v>
      </c>
      <c r="G110" s="8">
        <f t="shared" si="15"/>
        <v>0</v>
      </c>
      <c r="H110" s="8">
        <v>2</v>
      </c>
      <c r="I110" s="51">
        <v>2</v>
      </c>
      <c r="J110" s="1"/>
      <c r="K110" s="1"/>
      <c r="L110" s="1"/>
      <c r="M110" s="1"/>
      <c r="N110" s="1"/>
    </row>
    <row r="111" spans="1:14" ht="37.5">
      <c r="A111" s="15" t="s">
        <v>10</v>
      </c>
      <c r="B111" s="48" t="s">
        <v>86</v>
      </c>
      <c r="C111" s="48">
        <v>13</v>
      </c>
      <c r="D111" s="48" t="s">
        <v>128</v>
      </c>
      <c r="E111" s="48">
        <v>240</v>
      </c>
      <c r="F111" s="7">
        <f>F113</f>
        <v>539.29999999999995</v>
      </c>
      <c r="G111" s="8">
        <f t="shared" si="15"/>
        <v>-217.79999999999995</v>
      </c>
      <c r="H111" s="8">
        <f>H112+H113</f>
        <v>321.5</v>
      </c>
      <c r="I111" s="24">
        <f>I112+I113</f>
        <v>327.2</v>
      </c>
      <c r="J111" s="1"/>
      <c r="K111" s="1"/>
      <c r="L111" s="1"/>
      <c r="M111" s="1"/>
      <c r="N111" s="1"/>
    </row>
    <row r="112" spans="1:14" ht="56.25">
      <c r="A112" s="15" t="s">
        <v>196</v>
      </c>
      <c r="B112" s="48" t="s">
        <v>86</v>
      </c>
      <c r="C112" s="48" t="s">
        <v>120</v>
      </c>
      <c r="D112" s="48" t="s">
        <v>128</v>
      </c>
      <c r="E112" s="48" t="s">
        <v>197</v>
      </c>
      <c r="F112" s="7"/>
      <c r="G112" s="8">
        <f t="shared" si="15"/>
        <v>132</v>
      </c>
      <c r="H112" s="8">
        <v>132</v>
      </c>
      <c r="I112" s="51">
        <v>132</v>
      </c>
      <c r="J112" s="1"/>
      <c r="K112" s="1"/>
      <c r="L112" s="1"/>
      <c r="M112" s="1"/>
      <c r="N112" s="1"/>
    </row>
    <row r="113" spans="1:14" ht="37.5">
      <c r="A113" s="15" t="s">
        <v>11</v>
      </c>
      <c r="B113" s="48" t="s">
        <v>86</v>
      </c>
      <c r="C113" s="48">
        <v>13</v>
      </c>
      <c r="D113" s="48" t="s">
        <v>128</v>
      </c>
      <c r="E113" s="48">
        <v>244</v>
      </c>
      <c r="F113" s="7">
        <v>539.29999999999995</v>
      </c>
      <c r="G113" s="8">
        <f t="shared" si="15"/>
        <v>-349.79999999999995</v>
      </c>
      <c r="H113" s="8">
        <v>189.5</v>
      </c>
      <c r="I113" s="51">
        <v>195.2</v>
      </c>
      <c r="J113" s="1"/>
      <c r="K113" s="1"/>
      <c r="L113" s="1"/>
      <c r="M113" s="1"/>
      <c r="N113" s="1"/>
    </row>
    <row r="114" spans="1:14" ht="37.5">
      <c r="A114" s="15" t="s">
        <v>12</v>
      </c>
      <c r="B114" s="48" t="s">
        <v>86</v>
      </c>
      <c r="C114" s="48">
        <v>13</v>
      </c>
      <c r="D114" s="48" t="s">
        <v>128</v>
      </c>
      <c r="E114" s="48">
        <v>850</v>
      </c>
      <c r="F114" s="7">
        <f>F115+F116</f>
        <v>10</v>
      </c>
      <c r="G114" s="8">
        <f t="shared" si="15"/>
        <v>-8</v>
      </c>
      <c r="H114" s="7">
        <f t="shared" ref="H114:I114" si="19">H115+H116</f>
        <v>2</v>
      </c>
      <c r="I114" s="7">
        <f t="shared" si="19"/>
        <v>2</v>
      </c>
      <c r="J114" s="1"/>
      <c r="K114" s="1"/>
      <c r="L114" s="1"/>
      <c r="M114" s="1"/>
      <c r="N114" s="1"/>
    </row>
    <row r="115" spans="1:14" ht="37.5">
      <c r="A115" s="15" t="s">
        <v>129</v>
      </c>
      <c r="B115" s="48" t="s">
        <v>86</v>
      </c>
      <c r="C115" s="48" t="s">
        <v>120</v>
      </c>
      <c r="D115" s="48" t="s">
        <v>128</v>
      </c>
      <c r="E115" s="48" t="s">
        <v>130</v>
      </c>
      <c r="F115" s="7">
        <v>5.2</v>
      </c>
      <c r="G115" s="8">
        <f t="shared" si="15"/>
        <v>-4.2</v>
      </c>
      <c r="H115" s="8">
        <v>1</v>
      </c>
      <c r="I115" s="51">
        <v>1</v>
      </c>
      <c r="J115" s="1"/>
      <c r="K115" s="1"/>
      <c r="L115" s="1"/>
      <c r="M115" s="1"/>
      <c r="N115" s="1"/>
    </row>
    <row r="116" spans="1:14" ht="37.5">
      <c r="A116" s="15" t="s">
        <v>12</v>
      </c>
      <c r="B116" s="48" t="s">
        <v>86</v>
      </c>
      <c r="C116" s="48">
        <v>13</v>
      </c>
      <c r="D116" s="48" t="s">
        <v>128</v>
      </c>
      <c r="E116" s="48">
        <v>852</v>
      </c>
      <c r="F116" s="7">
        <v>4.8</v>
      </c>
      <c r="G116" s="8">
        <f t="shared" si="15"/>
        <v>-3.8</v>
      </c>
      <c r="H116" s="8">
        <v>1</v>
      </c>
      <c r="I116" s="51">
        <v>1</v>
      </c>
      <c r="J116" s="1"/>
      <c r="K116" s="1"/>
      <c r="L116" s="1"/>
      <c r="M116" s="1"/>
      <c r="N116" s="1"/>
    </row>
    <row r="117" spans="1:14" ht="112.5">
      <c r="A117" s="15" t="s">
        <v>213</v>
      </c>
      <c r="B117" s="48" t="s">
        <v>86</v>
      </c>
      <c r="C117" s="48" t="s">
        <v>120</v>
      </c>
      <c r="D117" s="48" t="s">
        <v>214</v>
      </c>
      <c r="E117" s="48"/>
      <c r="F117" s="7"/>
      <c r="G117" s="8">
        <f t="shared" si="14"/>
        <v>37.4</v>
      </c>
      <c r="H117" s="7">
        <f t="shared" ref="H117:I119" si="20">H118</f>
        <v>37.4</v>
      </c>
      <c r="I117" s="7" t="str">
        <f t="shared" si="20"/>
        <v>37,4</v>
      </c>
      <c r="J117" s="1"/>
      <c r="K117" s="1"/>
      <c r="L117" s="1"/>
      <c r="M117" s="1"/>
      <c r="N117" s="1"/>
    </row>
    <row r="118" spans="1:14" ht="93.75">
      <c r="A118" s="15" t="s">
        <v>7</v>
      </c>
      <c r="B118" s="48" t="s">
        <v>86</v>
      </c>
      <c r="C118" s="48" t="s">
        <v>120</v>
      </c>
      <c r="D118" s="48" t="s">
        <v>214</v>
      </c>
      <c r="E118" s="48">
        <v>100</v>
      </c>
      <c r="F118" s="7"/>
      <c r="G118" s="8">
        <f t="shared" si="14"/>
        <v>37.4</v>
      </c>
      <c r="H118" s="7">
        <f t="shared" si="20"/>
        <v>37.4</v>
      </c>
      <c r="I118" s="7" t="str">
        <f t="shared" si="20"/>
        <v>37,4</v>
      </c>
      <c r="J118" s="1"/>
      <c r="K118" s="1"/>
      <c r="L118" s="1"/>
      <c r="M118" s="1"/>
      <c r="N118" s="1"/>
    </row>
    <row r="119" spans="1:14" ht="37.5">
      <c r="A119" s="15" t="s">
        <v>14</v>
      </c>
      <c r="B119" s="48" t="s">
        <v>86</v>
      </c>
      <c r="C119" s="48" t="s">
        <v>120</v>
      </c>
      <c r="D119" s="48" t="s">
        <v>214</v>
      </c>
      <c r="E119" s="48">
        <v>110</v>
      </c>
      <c r="F119" s="7"/>
      <c r="G119" s="8">
        <f t="shared" si="14"/>
        <v>37.4</v>
      </c>
      <c r="H119" s="7">
        <f t="shared" si="20"/>
        <v>37.4</v>
      </c>
      <c r="I119" s="7" t="str">
        <f t="shared" si="20"/>
        <v>37,4</v>
      </c>
      <c r="J119" s="1"/>
      <c r="K119" s="1"/>
      <c r="L119" s="1"/>
      <c r="M119" s="1"/>
      <c r="N119" s="1"/>
    </row>
    <row r="120" spans="1:14" ht="37.5">
      <c r="A120" s="15" t="s">
        <v>9</v>
      </c>
      <c r="B120" s="48" t="s">
        <v>86</v>
      </c>
      <c r="C120" s="48" t="s">
        <v>120</v>
      </c>
      <c r="D120" s="48" t="s">
        <v>214</v>
      </c>
      <c r="E120" s="48">
        <v>111</v>
      </c>
      <c r="F120" s="7"/>
      <c r="G120" s="8">
        <f t="shared" si="14"/>
        <v>37.4</v>
      </c>
      <c r="H120" s="7">
        <v>37.4</v>
      </c>
      <c r="I120" s="50" t="s">
        <v>273</v>
      </c>
      <c r="J120" s="1"/>
      <c r="K120" s="1"/>
      <c r="L120" s="1"/>
      <c r="M120" s="1"/>
      <c r="N120" s="1"/>
    </row>
    <row r="121" spans="1:14" ht="56.25">
      <c r="A121" s="15" t="s">
        <v>222</v>
      </c>
      <c r="B121" s="48" t="s">
        <v>86</v>
      </c>
      <c r="C121" s="48" t="s">
        <v>120</v>
      </c>
      <c r="D121" s="48" t="s">
        <v>223</v>
      </c>
      <c r="E121" s="48"/>
      <c r="F121" s="7"/>
      <c r="G121" s="8">
        <f t="shared" ref="G121:G128" si="21">H121-F121</f>
        <v>13187.8</v>
      </c>
      <c r="H121" s="8">
        <f>H122</f>
        <v>13187.8</v>
      </c>
      <c r="I121" s="24">
        <f>I122</f>
        <v>13187.8</v>
      </c>
      <c r="J121" s="1"/>
      <c r="K121" s="1"/>
      <c r="L121" s="1"/>
      <c r="M121" s="1"/>
      <c r="N121" s="1"/>
    </row>
    <row r="122" spans="1:14" ht="93.75">
      <c r="A122" s="15" t="s">
        <v>226</v>
      </c>
      <c r="B122" s="48" t="s">
        <v>86</v>
      </c>
      <c r="C122" s="48" t="s">
        <v>120</v>
      </c>
      <c r="D122" s="48" t="s">
        <v>224</v>
      </c>
      <c r="E122" s="48"/>
      <c r="F122" s="7"/>
      <c r="G122" s="8">
        <f t="shared" si="21"/>
        <v>13187.8</v>
      </c>
      <c r="H122" s="8">
        <f>H123</f>
        <v>13187.8</v>
      </c>
      <c r="I122" s="24">
        <f>I123</f>
        <v>13187.8</v>
      </c>
      <c r="J122" s="1"/>
      <c r="K122" s="1"/>
      <c r="L122" s="1"/>
      <c r="M122" s="1"/>
      <c r="N122" s="1"/>
    </row>
    <row r="123" spans="1:14" ht="131.25">
      <c r="A123" s="15" t="s">
        <v>225</v>
      </c>
      <c r="B123" s="48" t="s">
        <v>86</v>
      </c>
      <c r="C123" s="48" t="s">
        <v>120</v>
      </c>
      <c r="D123" s="48" t="s">
        <v>227</v>
      </c>
      <c r="E123" s="48"/>
      <c r="F123" s="7"/>
      <c r="G123" s="8">
        <f t="shared" si="21"/>
        <v>13187.8</v>
      </c>
      <c r="H123" s="8">
        <f>H124+H127</f>
        <v>13187.8</v>
      </c>
      <c r="I123" s="24">
        <f>I124+I127</f>
        <v>13187.8</v>
      </c>
      <c r="J123" s="1"/>
      <c r="K123" s="1"/>
      <c r="L123" s="1"/>
      <c r="M123" s="1"/>
      <c r="N123" s="1"/>
    </row>
    <row r="124" spans="1:14" ht="93.75">
      <c r="A124" s="15" t="s">
        <v>7</v>
      </c>
      <c r="B124" s="48" t="s">
        <v>86</v>
      </c>
      <c r="C124" s="48">
        <v>13</v>
      </c>
      <c r="D124" s="48" t="s">
        <v>227</v>
      </c>
      <c r="E124" s="48">
        <v>100</v>
      </c>
      <c r="F124" s="7"/>
      <c r="G124" s="8">
        <f t="shared" si="21"/>
        <v>11691.9</v>
      </c>
      <c r="H124" s="8">
        <f>H125</f>
        <v>11691.9</v>
      </c>
      <c r="I124" s="24">
        <f>I125</f>
        <v>11691.9</v>
      </c>
      <c r="J124" s="1"/>
      <c r="K124" s="1"/>
      <c r="L124" s="1"/>
      <c r="M124" s="1"/>
      <c r="N124" s="1"/>
    </row>
    <row r="125" spans="1:14" ht="37.5">
      <c r="A125" s="15" t="s">
        <v>14</v>
      </c>
      <c r="B125" s="48" t="s">
        <v>86</v>
      </c>
      <c r="C125" s="48">
        <v>13</v>
      </c>
      <c r="D125" s="48" t="s">
        <v>227</v>
      </c>
      <c r="E125" s="48">
        <v>110</v>
      </c>
      <c r="F125" s="7"/>
      <c r="G125" s="8">
        <f t="shared" si="21"/>
        <v>11691.9</v>
      </c>
      <c r="H125" s="8">
        <f>H126</f>
        <v>11691.9</v>
      </c>
      <c r="I125" s="24">
        <f>I126</f>
        <v>11691.9</v>
      </c>
      <c r="J125" s="1"/>
      <c r="K125" s="1"/>
      <c r="L125" s="1"/>
      <c r="M125" s="1"/>
      <c r="N125" s="1"/>
    </row>
    <row r="126" spans="1:14" ht="37.5">
      <c r="A126" s="15" t="s">
        <v>9</v>
      </c>
      <c r="B126" s="48" t="s">
        <v>86</v>
      </c>
      <c r="C126" s="48">
        <v>13</v>
      </c>
      <c r="D126" s="48" t="s">
        <v>227</v>
      </c>
      <c r="E126" s="48">
        <v>111</v>
      </c>
      <c r="F126" s="7"/>
      <c r="G126" s="8">
        <f t="shared" si="21"/>
        <v>11691.9</v>
      </c>
      <c r="H126" s="8">
        <v>11691.9</v>
      </c>
      <c r="I126" s="51">
        <v>11691.9</v>
      </c>
      <c r="J126" s="1"/>
      <c r="K126" s="1"/>
      <c r="L126" s="1"/>
      <c r="M126" s="1"/>
      <c r="N126" s="1"/>
    </row>
    <row r="127" spans="1:14" ht="37.5">
      <c r="A127" s="15" t="s">
        <v>10</v>
      </c>
      <c r="B127" s="48" t="s">
        <v>86</v>
      </c>
      <c r="C127" s="48">
        <v>13</v>
      </c>
      <c r="D127" s="48" t="s">
        <v>227</v>
      </c>
      <c r="E127" s="48">
        <v>240</v>
      </c>
      <c r="F127" s="7"/>
      <c r="G127" s="8">
        <f t="shared" si="21"/>
        <v>1495.9</v>
      </c>
      <c r="H127" s="8">
        <f>H128</f>
        <v>1495.9</v>
      </c>
      <c r="I127" s="24" t="str">
        <f>I128</f>
        <v>1495,9</v>
      </c>
      <c r="J127" s="1"/>
      <c r="K127" s="1"/>
      <c r="L127" s="1"/>
      <c r="M127" s="1"/>
      <c r="N127" s="1"/>
    </row>
    <row r="128" spans="1:14" ht="37.5">
      <c r="A128" s="15" t="s">
        <v>11</v>
      </c>
      <c r="B128" s="48" t="s">
        <v>86</v>
      </c>
      <c r="C128" s="48">
        <v>13</v>
      </c>
      <c r="D128" s="48" t="s">
        <v>227</v>
      </c>
      <c r="E128" s="48">
        <v>244</v>
      </c>
      <c r="F128" s="7"/>
      <c r="G128" s="8">
        <f t="shared" si="21"/>
        <v>1495.9</v>
      </c>
      <c r="H128" s="8">
        <v>1495.9</v>
      </c>
      <c r="I128" s="50" t="s">
        <v>309</v>
      </c>
      <c r="J128" s="1"/>
      <c r="K128" s="1"/>
      <c r="L128" s="1"/>
      <c r="M128" s="1"/>
      <c r="N128" s="1"/>
    </row>
    <row r="129" spans="1:14" ht="37.5">
      <c r="A129" s="15" t="s">
        <v>18</v>
      </c>
      <c r="B129" s="48" t="s">
        <v>86</v>
      </c>
      <c r="C129" s="48" t="s">
        <v>120</v>
      </c>
      <c r="D129" s="48" t="s">
        <v>107</v>
      </c>
      <c r="E129" s="47"/>
      <c r="F129" s="7">
        <f>F132+F139+F141</f>
        <v>50</v>
      </c>
      <c r="G129" s="8">
        <f t="shared" si="14"/>
        <v>771.6</v>
      </c>
      <c r="H129" s="7">
        <f>H130+H132+H139+H141</f>
        <v>821.6</v>
      </c>
      <c r="I129" s="7">
        <f>I130+I132+I139+I141</f>
        <v>771.6</v>
      </c>
      <c r="J129" s="1"/>
      <c r="K129" s="1"/>
      <c r="L129" s="1"/>
      <c r="M129" s="1"/>
      <c r="N129" s="1"/>
    </row>
    <row r="130" spans="1:14" ht="75">
      <c r="A130" s="55" t="s">
        <v>325</v>
      </c>
      <c r="B130" s="48" t="s">
        <v>86</v>
      </c>
      <c r="C130" s="48" t="s">
        <v>120</v>
      </c>
      <c r="D130" s="48" t="s">
        <v>127</v>
      </c>
      <c r="E130" s="47"/>
      <c r="F130" s="7">
        <v>564.9</v>
      </c>
      <c r="G130" s="8">
        <f>H130-F130</f>
        <v>-564.9</v>
      </c>
      <c r="H130" s="8">
        <v>0</v>
      </c>
      <c r="I130" s="51">
        <v>660.6</v>
      </c>
      <c r="J130" s="1"/>
      <c r="K130" s="1"/>
      <c r="L130" s="1"/>
      <c r="M130" s="1"/>
      <c r="N130" s="1"/>
    </row>
    <row r="131" spans="1:14" ht="37.5">
      <c r="A131" s="15" t="s">
        <v>11</v>
      </c>
      <c r="B131" s="48" t="s">
        <v>86</v>
      </c>
      <c r="C131" s="48" t="s">
        <v>120</v>
      </c>
      <c r="D131" s="48" t="s">
        <v>127</v>
      </c>
      <c r="E131" s="48">
        <v>244</v>
      </c>
      <c r="F131" s="7">
        <v>564.9</v>
      </c>
      <c r="G131" s="8">
        <f>H131-F131</f>
        <v>-564.9</v>
      </c>
      <c r="H131" s="8">
        <v>0</v>
      </c>
      <c r="I131" s="51">
        <v>660.6</v>
      </c>
      <c r="J131" s="1"/>
      <c r="K131" s="1"/>
      <c r="L131" s="1"/>
      <c r="M131" s="1"/>
      <c r="N131" s="1"/>
    </row>
    <row r="132" spans="1:14" ht="206.25">
      <c r="A132" s="15" t="s">
        <v>119</v>
      </c>
      <c r="B132" s="48" t="s">
        <v>86</v>
      </c>
      <c r="C132" s="48" t="s">
        <v>120</v>
      </c>
      <c r="D132" s="48" t="s">
        <v>121</v>
      </c>
      <c r="E132" s="47"/>
      <c r="F132" s="7">
        <v>50</v>
      </c>
      <c r="G132" s="8">
        <f t="shared" si="14"/>
        <v>660.6</v>
      </c>
      <c r="H132" s="8">
        <f>H133+H136</f>
        <v>710.6</v>
      </c>
      <c r="I132" s="51">
        <v>0</v>
      </c>
      <c r="J132" s="1"/>
      <c r="K132" s="1"/>
      <c r="L132" s="1"/>
      <c r="M132" s="1"/>
      <c r="N132" s="1"/>
    </row>
    <row r="133" spans="1:14" ht="37.5">
      <c r="A133" s="15" t="s">
        <v>11</v>
      </c>
      <c r="B133" s="48" t="s">
        <v>86</v>
      </c>
      <c r="C133" s="48" t="s">
        <v>120</v>
      </c>
      <c r="D133" s="48" t="s">
        <v>121</v>
      </c>
      <c r="E133" s="48">
        <v>244</v>
      </c>
      <c r="F133" s="7">
        <v>50</v>
      </c>
      <c r="G133" s="8">
        <f t="shared" si="14"/>
        <v>0</v>
      </c>
      <c r="H133" s="8">
        <v>50</v>
      </c>
      <c r="I133" s="51">
        <v>0</v>
      </c>
      <c r="J133" s="1"/>
      <c r="K133" s="1"/>
      <c r="L133" s="1"/>
      <c r="M133" s="1"/>
      <c r="N133" s="1"/>
    </row>
    <row r="134" spans="1:14" ht="56.25" hidden="1">
      <c r="A134" s="15" t="s">
        <v>123</v>
      </c>
      <c r="B134" s="48" t="s">
        <v>86</v>
      </c>
      <c r="C134" s="48">
        <v>13</v>
      </c>
      <c r="D134" s="48" t="s">
        <v>122</v>
      </c>
      <c r="E134" s="47"/>
      <c r="F134" s="7"/>
      <c r="G134" s="8">
        <f t="shared" si="14"/>
        <v>0</v>
      </c>
      <c r="H134" s="8"/>
      <c r="I134" s="52"/>
      <c r="J134" s="1"/>
      <c r="K134" s="1"/>
      <c r="L134" s="1"/>
      <c r="M134" s="1"/>
      <c r="N134" s="1"/>
    </row>
    <row r="135" spans="1:14" ht="37.5" hidden="1">
      <c r="A135" s="15" t="s">
        <v>11</v>
      </c>
      <c r="B135" s="48" t="s">
        <v>86</v>
      </c>
      <c r="C135" s="48">
        <v>13</v>
      </c>
      <c r="D135" s="48" t="s">
        <v>122</v>
      </c>
      <c r="E135" s="48">
        <v>244</v>
      </c>
      <c r="F135" s="7"/>
      <c r="G135" s="8">
        <f t="shared" si="14"/>
        <v>0</v>
      </c>
      <c r="H135" s="8"/>
      <c r="I135" s="52"/>
      <c r="J135" s="1"/>
      <c r="K135" s="1"/>
      <c r="L135" s="1"/>
      <c r="M135" s="1"/>
      <c r="N135" s="1"/>
    </row>
    <row r="136" spans="1:14" ht="93.75">
      <c r="A136" s="15" t="s">
        <v>7</v>
      </c>
      <c r="B136" s="48" t="s">
        <v>86</v>
      </c>
      <c r="C136" s="48">
        <v>13</v>
      </c>
      <c r="D136" s="48" t="s">
        <v>121</v>
      </c>
      <c r="E136" s="48">
        <v>100</v>
      </c>
      <c r="F136" s="7"/>
      <c r="G136" s="8">
        <f>H136-F136</f>
        <v>660.6</v>
      </c>
      <c r="H136" s="8">
        <v>660.6</v>
      </c>
      <c r="I136" s="52"/>
      <c r="J136" s="1"/>
      <c r="K136" s="1"/>
      <c r="L136" s="1"/>
      <c r="M136" s="1"/>
      <c r="N136" s="1"/>
    </row>
    <row r="137" spans="1:14" ht="37.5">
      <c r="A137" s="15" t="s">
        <v>14</v>
      </c>
      <c r="B137" s="48" t="s">
        <v>86</v>
      </c>
      <c r="C137" s="48">
        <v>13</v>
      </c>
      <c r="D137" s="48" t="s">
        <v>121</v>
      </c>
      <c r="E137" s="48">
        <v>110</v>
      </c>
      <c r="F137" s="7"/>
      <c r="G137" s="8">
        <f>H137-F137</f>
        <v>660.6</v>
      </c>
      <c r="H137" s="8">
        <v>660.6</v>
      </c>
      <c r="I137" s="52"/>
      <c r="J137" s="1"/>
      <c r="K137" s="1"/>
      <c r="L137" s="1"/>
      <c r="M137" s="1"/>
      <c r="N137" s="1"/>
    </row>
    <row r="138" spans="1:14" ht="37.5">
      <c r="A138" s="15" t="s">
        <v>9</v>
      </c>
      <c r="B138" s="48" t="s">
        <v>86</v>
      </c>
      <c r="C138" s="48">
        <v>13</v>
      </c>
      <c r="D138" s="48" t="s">
        <v>121</v>
      </c>
      <c r="E138" s="48">
        <v>111</v>
      </c>
      <c r="F138" s="7"/>
      <c r="G138" s="8">
        <f>H138-F138</f>
        <v>660.6</v>
      </c>
      <c r="H138" s="8">
        <v>660.6</v>
      </c>
      <c r="I138" s="52"/>
      <c r="J138" s="1"/>
      <c r="K138" s="1"/>
      <c r="L138" s="1"/>
      <c r="M138" s="1"/>
      <c r="N138" s="1"/>
    </row>
    <row r="139" spans="1:14" ht="56.25">
      <c r="A139" s="15" t="s">
        <v>317</v>
      </c>
      <c r="B139" s="48" t="s">
        <v>86</v>
      </c>
      <c r="C139" s="48" t="s">
        <v>120</v>
      </c>
      <c r="D139" s="48" t="s">
        <v>198</v>
      </c>
      <c r="E139" s="48"/>
      <c r="F139" s="7"/>
      <c r="G139" s="8">
        <f t="shared" si="14"/>
        <v>3</v>
      </c>
      <c r="H139" s="8">
        <v>3</v>
      </c>
      <c r="I139" s="51">
        <v>3</v>
      </c>
      <c r="J139" s="1"/>
      <c r="K139" s="1"/>
      <c r="L139" s="1"/>
      <c r="M139" s="1"/>
      <c r="N139" s="1"/>
    </row>
    <row r="140" spans="1:14" ht="37.5">
      <c r="A140" s="15" t="s">
        <v>11</v>
      </c>
      <c r="B140" s="48" t="s">
        <v>86</v>
      </c>
      <c r="C140" s="48" t="s">
        <v>120</v>
      </c>
      <c r="D140" s="48" t="s">
        <v>198</v>
      </c>
      <c r="E140" s="48">
        <v>244</v>
      </c>
      <c r="F140" s="7"/>
      <c r="G140" s="8">
        <f t="shared" si="14"/>
        <v>3</v>
      </c>
      <c r="H140" s="8">
        <v>3</v>
      </c>
      <c r="I140" s="51">
        <v>3</v>
      </c>
      <c r="J140" s="1"/>
      <c r="K140" s="1"/>
      <c r="L140" s="1"/>
      <c r="M140" s="1"/>
      <c r="N140" s="1"/>
    </row>
    <row r="141" spans="1:14" ht="112.5">
      <c r="A141" s="15" t="s">
        <v>316</v>
      </c>
      <c r="B141" s="48" t="s">
        <v>86</v>
      </c>
      <c r="C141" s="48" t="s">
        <v>120</v>
      </c>
      <c r="D141" s="48" t="s">
        <v>108</v>
      </c>
      <c r="E141" s="47"/>
      <c r="F141" s="7"/>
      <c r="G141" s="8">
        <f t="shared" si="14"/>
        <v>108</v>
      </c>
      <c r="H141" s="8">
        <v>108</v>
      </c>
      <c r="I141" s="51">
        <v>108</v>
      </c>
      <c r="J141" s="1"/>
      <c r="K141" s="1"/>
      <c r="L141" s="1"/>
      <c r="M141" s="1"/>
      <c r="N141" s="1"/>
    </row>
    <row r="142" spans="1:14" ht="37.5">
      <c r="A142" s="15" t="s">
        <v>11</v>
      </c>
      <c r="B142" s="48" t="s">
        <v>86</v>
      </c>
      <c r="C142" s="48" t="s">
        <v>120</v>
      </c>
      <c r="D142" s="48" t="s">
        <v>108</v>
      </c>
      <c r="E142" s="48" t="s">
        <v>178</v>
      </c>
      <c r="F142" s="7"/>
      <c r="G142" s="8">
        <f t="shared" si="14"/>
        <v>108</v>
      </c>
      <c r="H142" s="8">
        <v>108</v>
      </c>
      <c r="I142" s="51">
        <v>108</v>
      </c>
      <c r="J142" s="1"/>
      <c r="K142" s="1"/>
      <c r="L142" s="1"/>
      <c r="M142" s="1"/>
      <c r="N142" s="1"/>
    </row>
    <row r="143" spans="1:14" ht="18.75">
      <c r="A143" s="44" t="s">
        <v>208</v>
      </c>
      <c r="B143" s="46" t="s">
        <v>87</v>
      </c>
      <c r="C143" s="46"/>
      <c r="D143" s="46"/>
      <c r="E143" s="46"/>
      <c r="F143" s="19">
        <f>F144</f>
        <v>707.8</v>
      </c>
      <c r="G143" s="16">
        <f t="shared" ref="G143:G149" si="22">H143-F143</f>
        <v>40.800000000000068</v>
      </c>
      <c r="H143" s="19">
        <f t="shared" ref="H143:I143" si="23">H144</f>
        <v>748.6</v>
      </c>
      <c r="I143" s="19">
        <f t="shared" si="23"/>
        <v>750.2</v>
      </c>
      <c r="J143" s="1"/>
      <c r="K143" s="1"/>
      <c r="L143" s="1"/>
      <c r="M143" s="1"/>
      <c r="N143" s="1"/>
    </row>
    <row r="144" spans="1:14" ht="37.5">
      <c r="A144" s="44" t="s">
        <v>131</v>
      </c>
      <c r="B144" s="46" t="s">
        <v>87</v>
      </c>
      <c r="C144" s="46" t="s">
        <v>88</v>
      </c>
      <c r="D144" s="46"/>
      <c r="E144" s="46"/>
      <c r="F144" s="19">
        <f>F145</f>
        <v>707.8</v>
      </c>
      <c r="G144" s="16">
        <f t="shared" si="22"/>
        <v>40.800000000000068</v>
      </c>
      <c r="H144" s="19">
        <f>H145+H147</f>
        <v>748.6</v>
      </c>
      <c r="I144" s="19">
        <f>I145+I147</f>
        <v>750.2</v>
      </c>
      <c r="J144" s="1"/>
      <c r="K144" s="1"/>
      <c r="L144" s="1"/>
      <c r="M144" s="1"/>
      <c r="N144" s="1"/>
    </row>
    <row r="145" spans="1:14" ht="75">
      <c r="A145" s="15" t="s">
        <v>132</v>
      </c>
      <c r="B145" s="48" t="s">
        <v>87</v>
      </c>
      <c r="C145" s="48" t="s">
        <v>88</v>
      </c>
      <c r="D145" s="48" t="s">
        <v>133</v>
      </c>
      <c r="E145" s="48"/>
      <c r="F145" s="7">
        <f>F146</f>
        <v>707.8</v>
      </c>
      <c r="G145" s="8">
        <f t="shared" si="22"/>
        <v>34.800000000000068</v>
      </c>
      <c r="H145" s="7">
        <f>H146</f>
        <v>742.6</v>
      </c>
      <c r="I145" s="7">
        <f>I146</f>
        <v>744.2</v>
      </c>
      <c r="J145" s="1"/>
      <c r="K145" s="1"/>
      <c r="L145" s="1"/>
      <c r="M145" s="1"/>
      <c r="N145" s="1"/>
    </row>
    <row r="146" spans="1:14" ht="18.75">
      <c r="A146" s="15" t="s">
        <v>135</v>
      </c>
      <c r="B146" s="48" t="s">
        <v>87</v>
      </c>
      <c r="C146" s="48" t="s">
        <v>88</v>
      </c>
      <c r="D146" s="48" t="s">
        <v>133</v>
      </c>
      <c r="E146" s="48" t="s">
        <v>134</v>
      </c>
      <c r="F146" s="7">
        <v>707.8</v>
      </c>
      <c r="G146" s="8">
        <f t="shared" si="22"/>
        <v>34.800000000000068</v>
      </c>
      <c r="H146" s="7">
        <v>742.6</v>
      </c>
      <c r="I146" s="51">
        <v>744.2</v>
      </c>
      <c r="J146" s="1"/>
      <c r="K146" s="1"/>
      <c r="L146" s="1"/>
      <c r="M146" s="1"/>
      <c r="N146" s="1"/>
    </row>
    <row r="147" spans="1:14" ht="168.75">
      <c r="A147" s="15" t="s">
        <v>252</v>
      </c>
      <c r="B147" s="48" t="s">
        <v>87</v>
      </c>
      <c r="C147" s="48" t="s">
        <v>88</v>
      </c>
      <c r="D147" s="48" t="s">
        <v>253</v>
      </c>
      <c r="E147" s="48"/>
      <c r="F147" s="7"/>
      <c r="G147" s="8">
        <f t="shared" si="22"/>
        <v>6</v>
      </c>
      <c r="H147" s="7">
        <f>H148</f>
        <v>6</v>
      </c>
      <c r="I147" s="7">
        <f>I148</f>
        <v>6</v>
      </c>
      <c r="J147" s="1"/>
      <c r="K147" s="1"/>
      <c r="L147" s="1"/>
      <c r="M147" s="1"/>
      <c r="N147" s="1"/>
    </row>
    <row r="148" spans="1:14" ht="37.5">
      <c r="A148" s="15" t="s">
        <v>10</v>
      </c>
      <c r="B148" s="48" t="s">
        <v>87</v>
      </c>
      <c r="C148" s="48" t="s">
        <v>88</v>
      </c>
      <c r="D148" s="48" t="s">
        <v>253</v>
      </c>
      <c r="E148" s="48" t="s">
        <v>254</v>
      </c>
      <c r="F148" s="7"/>
      <c r="G148" s="8">
        <f t="shared" si="22"/>
        <v>6</v>
      </c>
      <c r="H148" s="7">
        <f>H149</f>
        <v>6</v>
      </c>
      <c r="I148" s="7">
        <f>I149</f>
        <v>6</v>
      </c>
      <c r="J148" s="1"/>
      <c r="K148" s="1"/>
      <c r="L148" s="1"/>
      <c r="M148" s="1"/>
      <c r="N148" s="1"/>
    </row>
    <row r="149" spans="1:14" ht="37.5">
      <c r="A149" s="15" t="s">
        <v>11</v>
      </c>
      <c r="B149" s="48" t="s">
        <v>87</v>
      </c>
      <c r="C149" s="48" t="s">
        <v>88</v>
      </c>
      <c r="D149" s="48" t="s">
        <v>253</v>
      </c>
      <c r="E149" s="48">
        <v>244</v>
      </c>
      <c r="F149" s="7"/>
      <c r="G149" s="8">
        <f t="shared" si="22"/>
        <v>6</v>
      </c>
      <c r="H149" s="7">
        <v>6</v>
      </c>
      <c r="I149" s="51">
        <v>6</v>
      </c>
      <c r="J149" s="1"/>
      <c r="K149" s="1"/>
      <c r="L149" s="1"/>
      <c r="M149" s="1"/>
      <c r="N149" s="1"/>
    </row>
    <row r="150" spans="1:14" ht="56.25">
      <c r="A150" s="44" t="s">
        <v>180</v>
      </c>
      <c r="B150" s="46" t="s">
        <v>88</v>
      </c>
      <c r="C150" s="46"/>
      <c r="D150" s="46"/>
      <c r="E150" s="46"/>
      <c r="F150" s="19"/>
      <c r="G150" s="16">
        <f t="shared" si="14"/>
        <v>72.599999999999994</v>
      </c>
      <c r="H150" s="16">
        <v>72.599999999999994</v>
      </c>
      <c r="I150" s="53" t="s">
        <v>274</v>
      </c>
      <c r="J150" s="1"/>
      <c r="K150" s="1"/>
      <c r="L150" s="1"/>
      <c r="M150" s="1"/>
      <c r="N150" s="1"/>
    </row>
    <row r="151" spans="1:14" ht="75">
      <c r="A151" s="44" t="s">
        <v>181</v>
      </c>
      <c r="B151" s="46" t="s">
        <v>88</v>
      </c>
      <c r="C151" s="46" t="s">
        <v>182</v>
      </c>
      <c r="D151" s="46"/>
      <c r="E151" s="46"/>
      <c r="F151" s="19"/>
      <c r="G151" s="8">
        <f t="shared" si="14"/>
        <v>72.599999999999994</v>
      </c>
      <c r="H151" s="8">
        <v>72.599999999999994</v>
      </c>
      <c r="I151" s="50" t="s">
        <v>274</v>
      </c>
      <c r="J151" s="1"/>
      <c r="K151" s="1"/>
      <c r="L151" s="1"/>
      <c r="M151" s="1"/>
      <c r="N151" s="1"/>
    </row>
    <row r="152" spans="1:14" ht="37.5">
      <c r="A152" s="15" t="s">
        <v>18</v>
      </c>
      <c r="B152" s="48" t="s">
        <v>88</v>
      </c>
      <c r="C152" s="48" t="s">
        <v>182</v>
      </c>
      <c r="D152" s="48" t="s">
        <v>107</v>
      </c>
      <c r="E152" s="48"/>
      <c r="F152" s="7"/>
      <c r="G152" s="8">
        <f t="shared" si="14"/>
        <v>72.599999999999994</v>
      </c>
      <c r="H152" s="8">
        <v>72.599999999999994</v>
      </c>
      <c r="I152" s="50" t="s">
        <v>274</v>
      </c>
      <c r="J152" s="1"/>
      <c r="K152" s="1"/>
      <c r="L152" s="1"/>
      <c r="M152" s="1"/>
      <c r="N152" s="1"/>
    </row>
    <row r="153" spans="1:14" ht="93.75">
      <c r="A153" s="15" t="s">
        <v>318</v>
      </c>
      <c r="B153" s="48" t="s">
        <v>88</v>
      </c>
      <c r="C153" s="48" t="s">
        <v>182</v>
      </c>
      <c r="D153" s="48" t="s">
        <v>155</v>
      </c>
      <c r="E153" s="48"/>
      <c r="F153" s="7"/>
      <c r="G153" s="8">
        <f t="shared" si="14"/>
        <v>72.599999999999994</v>
      </c>
      <c r="H153" s="8">
        <v>72.599999999999994</v>
      </c>
      <c r="I153" s="50" t="s">
        <v>274</v>
      </c>
      <c r="J153" s="1"/>
      <c r="K153" s="1"/>
      <c r="L153" s="1"/>
      <c r="M153" s="1"/>
      <c r="N153" s="1"/>
    </row>
    <row r="154" spans="1:14" ht="37.5">
      <c r="A154" s="15" t="s">
        <v>11</v>
      </c>
      <c r="B154" s="48" t="s">
        <v>88</v>
      </c>
      <c r="C154" s="48" t="s">
        <v>182</v>
      </c>
      <c r="D154" s="48" t="s">
        <v>155</v>
      </c>
      <c r="E154" s="48">
        <v>244</v>
      </c>
      <c r="F154" s="7"/>
      <c r="G154" s="8">
        <f t="shared" si="14"/>
        <v>72.599999999999994</v>
      </c>
      <c r="H154" s="8">
        <v>72.599999999999994</v>
      </c>
      <c r="I154" s="50" t="s">
        <v>274</v>
      </c>
      <c r="J154" s="1"/>
      <c r="K154" s="1"/>
      <c r="L154" s="1"/>
      <c r="M154" s="1"/>
      <c r="N154" s="1"/>
    </row>
    <row r="155" spans="1:14" ht="18.75">
      <c r="A155" s="44" t="s">
        <v>46</v>
      </c>
      <c r="B155" s="46" t="s">
        <v>89</v>
      </c>
      <c r="C155" s="46"/>
      <c r="D155" s="46"/>
      <c r="E155" s="48"/>
      <c r="F155" s="19" t="e">
        <f>F156+F166</f>
        <v>#REF!</v>
      </c>
      <c r="G155" s="16" t="e">
        <f t="shared" si="14"/>
        <v>#REF!</v>
      </c>
      <c r="H155" s="19">
        <f>H162+H166+H190</f>
        <v>13395.2</v>
      </c>
      <c r="I155" s="19">
        <f>I162+I166+I190</f>
        <v>51</v>
      </c>
      <c r="J155" s="1"/>
      <c r="K155" s="1"/>
      <c r="L155" s="1"/>
      <c r="M155" s="1"/>
      <c r="N155" s="1"/>
    </row>
    <row r="156" spans="1:14" ht="37.5" hidden="1">
      <c r="A156" s="44" t="s">
        <v>47</v>
      </c>
      <c r="B156" s="46" t="s">
        <v>89</v>
      </c>
      <c r="C156" s="46" t="s">
        <v>91</v>
      </c>
      <c r="D156" s="46"/>
      <c r="E156" s="49"/>
      <c r="F156" s="17">
        <f>F157</f>
        <v>0</v>
      </c>
      <c r="G156" s="16">
        <f t="shared" si="14"/>
        <v>0</v>
      </c>
      <c r="H156" s="8"/>
      <c r="I156" s="52"/>
      <c r="J156" s="1"/>
      <c r="K156" s="1"/>
      <c r="L156" s="1"/>
      <c r="M156" s="1"/>
      <c r="N156" s="1"/>
    </row>
    <row r="157" spans="1:14" ht="37.5" hidden="1">
      <c r="A157" s="15" t="s">
        <v>18</v>
      </c>
      <c r="B157" s="48" t="s">
        <v>89</v>
      </c>
      <c r="C157" s="48" t="s">
        <v>91</v>
      </c>
      <c r="D157" s="48" t="s">
        <v>107</v>
      </c>
      <c r="E157" s="47"/>
      <c r="F157" s="7">
        <f>F158+F160</f>
        <v>0</v>
      </c>
      <c r="G157" s="16">
        <f t="shared" si="14"/>
        <v>0</v>
      </c>
      <c r="H157" s="8"/>
      <c r="I157" s="52"/>
      <c r="J157" s="1"/>
      <c r="K157" s="1"/>
      <c r="L157" s="1"/>
      <c r="M157" s="1"/>
      <c r="N157" s="1"/>
    </row>
    <row r="158" spans="1:14" ht="112.5" hidden="1">
      <c r="A158" s="15" t="s">
        <v>48</v>
      </c>
      <c r="B158" s="48" t="s">
        <v>89</v>
      </c>
      <c r="C158" s="48" t="s">
        <v>91</v>
      </c>
      <c r="D158" s="48" t="s">
        <v>136</v>
      </c>
      <c r="E158" s="47"/>
      <c r="F158" s="7"/>
      <c r="G158" s="16">
        <f t="shared" si="14"/>
        <v>0</v>
      </c>
      <c r="H158" s="8"/>
      <c r="I158" s="52"/>
      <c r="J158" s="1"/>
      <c r="K158" s="1"/>
      <c r="L158" s="1"/>
      <c r="M158" s="1"/>
      <c r="N158" s="1"/>
    </row>
    <row r="159" spans="1:14" ht="37.5" hidden="1">
      <c r="A159" s="15" t="s">
        <v>11</v>
      </c>
      <c r="B159" s="48" t="s">
        <v>89</v>
      </c>
      <c r="C159" s="48" t="s">
        <v>91</v>
      </c>
      <c r="D159" s="48" t="s">
        <v>136</v>
      </c>
      <c r="E159" s="48">
        <v>244</v>
      </c>
      <c r="F159" s="7"/>
      <c r="G159" s="16">
        <f t="shared" si="14"/>
        <v>0</v>
      </c>
      <c r="H159" s="8"/>
      <c r="I159" s="52"/>
      <c r="J159" s="1"/>
      <c r="K159" s="1"/>
      <c r="L159" s="1"/>
      <c r="M159" s="1"/>
      <c r="N159" s="1"/>
    </row>
    <row r="160" spans="1:14" ht="93.75" hidden="1">
      <c r="A160" s="15" t="s">
        <v>140</v>
      </c>
      <c r="B160" s="48" t="s">
        <v>89</v>
      </c>
      <c r="C160" s="48" t="s">
        <v>91</v>
      </c>
      <c r="D160" s="48" t="s">
        <v>137</v>
      </c>
      <c r="E160" s="48"/>
      <c r="F160" s="7"/>
      <c r="G160" s="16">
        <f t="shared" si="14"/>
        <v>0</v>
      </c>
      <c r="H160" s="8"/>
      <c r="I160" s="52"/>
      <c r="J160" s="1"/>
      <c r="K160" s="1"/>
      <c r="L160" s="1"/>
      <c r="M160" s="1"/>
      <c r="N160" s="1"/>
    </row>
    <row r="161" spans="1:14" ht="37.5" hidden="1">
      <c r="A161" s="15" t="s">
        <v>11</v>
      </c>
      <c r="B161" s="48" t="s">
        <v>89</v>
      </c>
      <c r="C161" s="48" t="s">
        <v>91</v>
      </c>
      <c r="D161" s="48" t="s">
        <v>137</v>
      </c>
      <c r="E161" s="48">
        <v>244</v>
      </c>
      <c r="F161" s="7"/>
      <c r="G161" s="16">
        <f t="shared" si="14"/>
        <v>0</v>
      </c>
      <c r="H161" s="8"/>
      <c r="I161" s="52"/>
      <c r="J161" s="1"/>
      <c r="K161" s="1"/>
      <c r="L161" s="1"/>
      <c r="M161" s="1"/>
      <c r="N161" s="1"/>
    </row>
    <row r="162" spans="1:14" ht="37.5">
      <c r="A162" s="44" t="s">
        <v>47</v>
      </c>
      <c r="B162" s="46" t="s">
        <v>89</v>
      </c>
      <c r="C162" s="46" t="s">
        <v>91</v>
      </c>
      <c r="D162" s="46"/>
      <c r="E162" s="46"/>
      <c r="F162" s="19"/>
      <c r="G162" s="16">
        <f t="shared" si="14"/>
        <v>1</v>
      </c>
      <c r="H162" s="16">
        <v>1</v>
      </c>
      <c r="I162" s="56">
        <v>1</v>
      </c>
      <c r="J162" s="1"/>
      <c r="K162" s="1"/>
      <c r="L162" s="1"/>
      <c r="M162" s="1"/>
      <c r="N162" s="1"/>
    </row>
    <row r="163" spans="1:14" ht="37.5">
      <c r="A163" s="15" t="s">
        <v>18</v>
      </c>
      <c r="B163" s="48" t="s">
        <v>89</v>
      </c>
      <c r="C163" s="48" t="s">
        <v>91</v>
      </c>
      <c r="D163" s="48" t="s">
        <v>107</v>
      </c>
      <c r="E163" s="48"/>
      <c r="F163" s="7"/>
      <c r="G163" s="8">
        <f t="shared" si="14"/>
        <v>1</v>
      </c>
      <c r="H163" s="8">
        <v>1</v>
      </c>
      <c r="I163" s="51">
        <v>1</v>
      </c>
      <c r="J163" s="1"/>
      <c r="K163" s="1"/>
      <c r="L163" s="1"/>
      <c r="M163" s="1"/>
      <c r="N163" s="1"/>
    </row>
    <row r="164" spans="1:14" ht="112.5">
      <c r="A164" s="15" t="s">
        <v>48</v>
      </c>
      <c r="B164" s="48" t="s">
        <v>89</v>
      </c>
      <c r="C164" s="48" t="s">
        <v>91</v>
      </c>
      <c r="D164" s="48" t="s">
        <v>136</v>
      </c>
      <c r="E164" s="48"/>
      <c r="F164" s="7"/>
      <c r="G164" s="8">
        <f t="shared" si="14"/>
        <v>1</v>
      </c>
      <c r="H164" s="8">
        <v>1</v>
      </c>
      <c r="I164" s="51">
        <v>1</v>
      </c>
      <c r="J164" s="1"/>
      <c r="K164" s="1"/>
      <c r="L164" s="1"/>
      <c r="M164" s="1"/>
      <c r="N164" s="1"/>
    </row>
    <row r="165" spans="1:14" ht="37.5">
      <c r="A165" s="15" t="s">
        <v>11</v>
      </c>
      <c r="B165" s="48" t="s">
        <v>89</v>
      </c>
      <c r="C165" s="48" t="s">
        <v>91</v>
      </c>
      <c r="D165" s="48" t="s">
        <v>136</v>
      </c>
      <c r="E165" s="48">
        <v>244</v>
      </c>
      <c r="F165" s="7"/>
      <c r="G165" s="8">
        <f t="shared" si="14"/>
        <v>1</v>
      </c>
      <c r="H165" s="8">
        <v>1</v>
      </c>
      <c r="I165" s="51">
        <v>1</v>
      </c>
      <c r="J165" s="1"/>
      <c r="K165" s="1"/>
      <c r="L165" s="1"/>
      <c r="M165" s="1"/>
      <c r="N165" s="1"/>
    </row>
    <row r="166" spans="1:14" ht="37.5">
      <c r="A166" s="44" t="s">
        <v>49</v>
      </c>
      <c r="B166" s="46" t="s">
        <v>89</v>
      </c>
      <c r="C166" s="46" t="s">
        <v>92</v>
      </c>
      <c r="D166" s="46"/>
      <c r="E166" s="49"/>
      <c r="F166" s="17" t="e">
        <f>F167+#REF!</f>
        <v>#REF!</v>
      </c>
      <c r="G166" s="16" t="e">
        <f t="shared" si="14"/>
        <v>#REF!</v>
      </c>
      <c r="H166" s="17">
        <f>H167+H184</f>
        <v>13391.2</v>
      </c>
      <c r="I166" s="17">
        <f>I167+I184</f>
        <v>50</v>
      </c>
      <c r="J166" s="1"/>
      <c r="K166" s="1"/>
      <c r="L166" s="1"/>
      <c r="M166" s="1"/>
      <c r="N166" s="1"/>
    </row>
    <row r="167" spans="1:14" ht="37.5">
      <c r="A167" s="15" t="s">
        <v>20</v>
      </c>
      <c r="B167" s="48" t="s">
        <v>89</v>
      </c>
      <c r="C167" s="48" t="s">
        <v>92</v>
      </c>
      <c r="D167" s="48" t="s">
        <v>107</v>
      </c>
      <c r="E167" s="47"/>
      <c r="F167" s="7">
        <f>F168+F172</f>
        <v>13.3</v>
      </c>
      <c r="G167" s="8">
        <f t="shared" si="14"/>
        <v>49.900000000000006</v>
      </c>
      <c r="H167" s="7">
        <f>H170+H172</f>
        <v>63.2</v>
      </c>
      <c r="I167" s="7">
        <f>I170+I172</f>
        <v>50</v>
      </c>
      <c r="J167" s="1"/>
      <c r="K167" s="1"/>
      <c r="L167" s="1"/>
      <c r="M167" s="1"/>
      <c r="N167" s="1"/>
    </row>
    <row r="168" spans="1:14" ht="93.75" hidden="1">
      <c r="A168" s="15" t="s">
        <v>179</v>
      </c>
      <c r="B168" s="48" t="s">
        <v>89</v>
      </c>
      <c r="C168" s="48" t="s">
        <v>92</v>
      </c>
      <c r="D168" s="48" t="s">
        <v>139</v>
      </c>
      <c r="E168" s="47"/>
      <c r="F168" s="7"/>
      <c r="G168" s="8">
        <f t="shared" si="14"/>
        <v>0</v>
      </c>
      <c r="H168" s="8"/>
      <c r="I168" s="52"/>
      <c r="J168" s="1"/>
      <c r="K168" s="1"/>
      <c r="L168" s="1"/>
      <c r="M168" s="1"/>
      <c r="N168" s="1"/>
    </row>
    <row r="169" spans="1:14" ht="37.5" hidden="1">
      <c r="A169" s="15" t="s">
        <v>11</v>
      </c>
      <c r="B169" s="48" t="s">
        <v>89</v>
      </c>
      <c r="C169" s="48" t="s">
        <v>92</v>
      </c>
      <c r="D169" s="48" t="s">
        <v>139</v>
      </c>
      <c r="E169" s="48">
        <v>244</v>
      </c>
      <c r="F169" s="7"/>
      <c r="G169" s="8">
        <f t="shared" si="14"/>
        <v>0</v>
      </c>
      <c r="H169" s="8"/>
      <c r="I169" s="52"/>
      <c r="J169" s="1"/>
      <c r="K169" s="1"/>
      <c r="L169" s="1"/>
      <c r="M169" s="1"/>
      <c r="N169" s="1"/>
    </row>
    <row r="170" spans="1:14" ht="93.75">
      <c r="A170" s="15" t="s">
        <v>326</v>
      </c>
      <c r="B170" s="48" t="s">
        <v>89</v>
      </c>
      <c r="C170" s="48" t="s">
        <v>92</v>
      </c>
      <c r="D170" s="48" t="s">
        <v>139</v>
      </c>
      <c r="E170" s="48"/>
      <c r="F170" s="7"/>
      <c r="G170" s="8">
        <f t="shared" si="14"/>
        <v>50</v>
      </c>
      <c r="H170" s="8">
        <v>50</v>
      </c>
      <c r="I170" s="57">
        <v>50</v>
      </c>
      <c r="J170" s="1"/>
      <c r="K170" s="1"/>
      <c r="L170" s="1"/>
      <c r="M170" s="1"/>
      <c r="N170" s="1"/>
    </row>
    <row r="171" spans="1:14" ht="37.5">
      <c r="A171" s="15" t="s">
        <v>11</v>
      </c>
      <c r="B171" s="48" t="s">
        <v>89</v>
      </c>
      <c r="C171" s="48" t="s">
        <v>92</v>
      </c>
      <c r="D171" s="48" t="s">
        <v>139</v>
      </c>
      <c r="E171" s="48">
        <v>244</v>
      </c>
      <c r="F171" s="7"/>
      <c r="G171" s="8">
        <f t="shared" si="14"/>
        <v>50</v>
      </c>
      <c r="H171" s="8">
        <v>50</v>
      </c>
      <c r="I171" s="57">
        <v>50</v>
      </c>
      <c r="J171" s="1"/>
      <c r="K171" s="1"/>
      <c r="L171" s="1"/>
      <c r="M171" s="1"/>
      <c r="N171" s="1"/>
    </row>
    <row r="172" spans="1:14" ht="112.5">
      <c r="A172" s="15" t="s">
        <v>327</v>
      </c>
      <c r="B172" s="48" t="s">
        <v>89</v>
      </c>
      <c r="C172" s="48" t="s">
        <v>92</v>
      </c>
      <c r="D172" s="48" t="s">
        <v>138</v>
      </c>
      <c r="E172" s="48"/>
      <c r="F172" s="7">
        <v>13.3</v>
      </c>
      <c r="G172" s="8">
        <f t="shared" si="14"/>
        <v>-0.10000000000000142</v>
      </c>
      <c r="H172" s="8">
        <v>13.2</v>
      </c>
      <c r="I172" s="50" t="s">
        <v>275</v>
      </c>
      <c r="J172" s="1"/>
      <c r="K172" s="1"/>
      <c r="L172" s="1"/>
      <c r="M172" s="1"/>
      <c r="N172" s="1"/>
    </row>
    <row r="173" spans="1:14" ht="37.5">
      <c r="A173" s="15" t="s">
        <v>11</v>
      </c>
      <c r="B173" s="48" t="s">
        <v>89</v>
      </c>
      <c r="C173" s="48" t="s">
        <v>92</v>
      </c>
      <c r="D173" s="48" t="s">
        <v>138</v>
      </c>
      <c r="E173" s="48">
        <v>244</v>
      </c>
      <c r="F173" s="7">
        <v>13.3</v>
      </c>
      <c r="G173" s="8">
        <f t="shared" si="14"/>
        <v>-0.10000000000000142</v>
      </c>
      <c r="H173" s="8">
        <v>13.2</v>
      </c>
      <c r="I173" s="50" t="s">
        <v>275</v>
      </c>
      <c r="J173" s="1"/>
      <c r="K173" s="1"/>
      <c r="L173" s="1"/>
      <c r="M173" s="1"/>
      <c r="N173" s="1"/>
    </row>
    <row r="174" spans="1:14" ht="18.75" hidden="1">
      <c r="A174" s="44" t="s">
        <v>16</v>
      </c>
      <c r="B174" s="46" t="s">
        <v>90</v>
      </c>
      <c r="C174" s="46"/>
      <c r="D174" s="46"/>
      <c r="E174" s="47"/>
      <c r="F174" s="19"/>
      <c r="G174" s="16">
        <f t="shared" si="14"/>
        <v>0</v>
      </c>
      <c r="H174" s="8"/>
      <c r="I174" s="52"/>
      <c r="J174" s="1"/>
      <c r="K174" s="1"/>
      <c r="L174" s="1"/>
      <c r="M174" s="1"/>
      <c r="N174" s="1"/>
    </row>
    <row r="175" spans="1:14" ht="37.5" hidden="1">
      <c r="A175" s="44" t="s">
        <v>17</v>
      </c>
      <c r="B175" s="46" t="s">
        <v>90</v>
      </c>
      <c r="C175" s="46" t="s">
        <v>91</v>
      </c>
      <c r="D175" s="46"/>
      <c r="E175" s="49"/>
      <c r="F175" s="19"/>
      <c r="G175" s="16">
        <f t="shared" si="14"/>
        <v>0</v>
      </c>
      <c r="H175" s="8"/>
      <c r="I175" s="52"/>
      <c r="J175" s="1"/>
      <c r="K175" s="1"/>
      <c r="L175" s="1"/>
      <c r="M175" s="1"/>
      <c r="N175" s="1"/>
    </row>
    <row r="176" spans="1:14" ht="37.5" hidden="1">
      <c r="A176" s="15" t="s">
        <v>18</v>
      </c>
      <c r="B176" s="48" t="s">
        <v>90</v>
      </c>
      <c r="C176" s="48" t="s">
        <v>91</v>
      </c>
      <c r="D176" s="48" t="s">
        <v>107</v>
      </c>
      <c r="E176" s="47"/>
      <c r="F176" s="7"/>
      <c r="G176" s="16">
        <f t="shared" si="14"/>
        <v>0</v>
      </c>
      <c r="H176" s="8"/>
      <c r="I176" s="52"/>
      <c r="J176" s="1"/>
      <c r="K176" s="1"/>
      <c r="L176" s="1"/>
      <c r="M176" s="1"/>
      <c r="N176" s="1"/>
    </row>
    <row r="177" spans="1:14" ht="93.75" hidden="1">
      <c r="A177" s="15" t="s">
        <v>19</v>
      </c>
      <c r="B177" s="48" t="s">
        <v>90</v>
      </c>
      <c r="C177" s="48" t="s">
        <v>91</v>
      </c>
      <c r="D177" s="48" t="s">
        <v>143</v>
      </c>
      <c r="E177" s="47"/>
      <c r="F177" s="7"/>
      <c r="G177" s="16">
        <f t="shared" si="14"/>
        <v>0</v>
      </c>
      <c r="H177" s="8"/>
      <c r="I177" s="52"/>
      <c r="J177" s="1"/>
      <c r="K177" s="1"/>
      <c r="L177" s="1"/>
      <c r="M177" s="1"/>
      <c r="N177" s="1"/>
    </row>
    <row r="178" spans="1:14" ht="37.5" hidden="1">
      <c r="A178" s="15" t="s">
        <v>11</v>
      </c>
      <c r="B178" s="48" t="s">
        <v>90</v>
      </c>
      <c r="C178" s="48" t="s">
        <v>91</v>
      </c>
      <c r="D178" s="48" t="s">
        <v>143</v>
      </c>
      <c r="E178" s="48">
        <v>244</v>
      </c>
      <c r="F178" s="7"/>
      <c r="G178" s="16">
        <f t="shared" si="14"/>
        <v>0</v>
      </c>
      <c r="H178" s="8"/>
      <c r="I178" s="52"/>
      <c r="J178" s="1"/>
      <c r="K178" s="1"/>
      <c r="L178" s="1"/>
      <c r="M178" s="1"/>
      <c r="N178" s="1"/>
    </row>
    <row r="179" spans="1:14" ht="18.75" hidden="1">
      <c r="A179" s="44" t="s">
        <v>50</v>
      </c>
      <c r="B179" s="46" t="s">
        <v>93</v>
      </c>
      <c r="C179" s="46"/>
      <c r="D179" s="49"/>
      <c r="E179" s="49"/>
      <c r="F179" s="7"/>
      <c r="G179" s="16">
        <f t="shared" si="14"/>
        <v>0</v>
      </c>
      <c r="H179" s="8"/>
      <c r="I179" s="52"/>
      <c r="J179" s="1"/>
      <c r="K179" s="1"/>
      <c r="L179" s="1"/>
      <c r="M179" s="1"/>
      <c r="N179" s="1"/>
    </row>
    <row r="180" spans="1:14" ht="18.75" hidden="1">
      <c r="A180" s="44" t="s">
        <v>51</v>
      </c>
      <c r="B180" s="46" t="s">
        <v>93</v>
      </c>
      <c r="C180" s="46" t="s">
        <v>87</v>
      </c>
      <c r="D180" s="49"/>
      <c r="E180" s="48"/>
      <c r="F180" s="7"/>
      <c r="G180" s="16">
        <f t="shared" si="14"/>
        <v>0</v>
      </c>
      <c r="H180" s="8"/>
      <c r="I180" s="52"/>
      <c r="J180" s="1"/>
      <c r="K180" s="1"/>
      <c r="L180" s="1"/>
      <c r="M180" s="1"/>
      <c r="N180" s="1"/>
    </row>
    <row r="181" spans="1:14" ht="75" hidden="1">
      <c r="A181" s="15" t="s">
        <v>147</v>
      </c>
      <c r="B181" s="48" t="s">
        <v>93</v>
      </c>
      <c r="C181" s="48" t="s">
        <v>87</v>
      </c>
      <c r="D181" s="48" t="s">
        <v>148</v>
      </c>
      <c r="E181" s="48"/>
      <c r="F181" s="7"/>
      <c r="G181" s="16">
        <f t="shared" si="14"/>
        <v>0</v>
      </c>
      <c r="H181" s="8"/>
      <c r="I181" s="52"/>
      <c r="J181" s="1"/>
      <c r="K181" s="1"/>
      <c r="L181" s="1"/>
      <c r="M181" s="1"/>
      <c r="N181" s="1"/>
    </row>
    <row r="182" spans="1:14" ht="56.25" hidden="1">
      <c r="A182" s="15" t="s">
        <v>152</v>
      </c>
      <c r="B182" s="48" t="s">
        <v>93</v>
      </c>
      <c r="C182" s="48" t="s">
        <v>87</v>
      </c>
      <c r="D182" s="48" t="s">
        <v>153</v>
      </c>
      <c r="E182" s="48"/>
      <c r="F182" s="7"/>
      <c r="G182" s="16">
        <f t="shared" si="14"/>
        <v>0</v>
      </c>
      <c r="H182" s="8"/>
      <c r="I182" s="52"/>
      <c r="J182" s="1"/>
      <c r="K182" s="1"/>
      <c r="L182" s="1"/>
      <c r="M182" s="1"/>
      <c r="N182" s="1"/>
    </row>
    <row r="183" spans="1:14" ht="37.5">
      <c r="A183" s="15" t="s">
        <v>11</v>
      </c>
      <c r="B183" s="48" t="s">
        <v>90</v>
      </c>
      <c r="C183" s="48" t="s">
        <v>91</v>
      </c>
      <c r="D183" s="48" t="s">
        <v>153</v>
      </c>
      <c r="E183" s="48">
        <v>244</v>
      </c>
      <c r="F183" s="7"/>
      <c r="G183" s="16">
        <f t="shared" si="14"/>
        <v>0</v>
      </c>
      <c r="H183" s="8"/>
      <c r="I183" s="52"/>
      <c r="J183" s="1"/>
      <c r="K183" s="1"/>
      <c r="L183" s="1"/>
      <c r="M183" s="1"/>
      <c r="N183" s="1"/>
    </row>
    <row r="184" spans="1:14" ht="93.75">
      <c r="A184" s="15" t="s">
        <v>141</v>
      </c>
      <c r="B184" s="48" t="s">
        <v>89</v>
      </c>
      <c r="C184" s="48" t="s">
        <v>92</v>
      </c>
      <c r="D184" s="48" t="s">
        <v>218</v>
      </c>
      <c r="E184" s="48"/>
      <c r="F184" s="7"/>
      <c r="G184" s="8">
        <f t="shared" si="14"/>
        <v>13328</v>
      </c>
      <c r="H184" s="8">
        <f>H185+H188</f>
        <v>13328</v>
      </c>
      <c r="I184" s="24">
        <v>0</v>
      </c>
      <c r="J184" s="1"/>
      <c r="K184" s="1"/>
      <c r="L184" s="1"/>
      <c r="M184" s="1"/>
      <c r="N184" s="1"/>
    </row>
    <row r="185" spans="1:14" ht="56.25">
      <c r="A185" s="15" t="s">
        <v>219</v>
      </c>
      <c r="B185" s="48" t="s">
        <v>89</v>
      </c>
      <c r="C185" s="48" t="s">
        <v>92</v>
      </c>
      <c r="D185" s="48" t="s">
        <v>220</v>
      </c>
      <c r="E185" s="48"/>
      <c r="F185" s="7"/>
      <c r="G185" s="8">
        <f t="shared" si="14"/>
        <v>11362.3</v>
      </c>
      <c r="H185" s="8">
        <f>H186</f>
        <v>11362.3</v>
      </c>
      <c r="I185" s="24">
        <v>0</v>
      </c>
      <c r="J185" s="1"/>
      <c r="K185" s="1"/>
      <c r="L185" s="1"/>
      <c r="M185" s="1"/>
      <c r="N185" s="1"/>
    </row>
    <row r="186" spans="1:14" ht="37.5">
      <c r="A186" s="15" t="s">
        <v>10</v>
      </c>
      <c r="B186" s="48" t="s">
        <v>89</v>
      </c>
      <c r="C186" s="48" t="s">
        <v>92</v>
      </c>
      <c r="D186" s="48" t="s">
        <v>220</v>
      </c>
      <c r="E186" s="48">
        <v>240</v>
      </c>
      <c r="F186" s="7"/>
      <c r="G186" s="8">
        <f t="shared" si="14"/>
        <v>11362.3</v>
      </c>
      <c r="H186" s="8">
        <f>H187</f>
        <v>11362.3</v>
      </c>
      <c r="I186" s="24">
        <v>0</v>
      </c>
      <c r="J186" s="1"/>
      <c r="K186" s="1"/>
      <c r="L186" s="1"/>
      <c r="M186" s="1"/>
      <c r="N186" s="1"/>
    </row>
    <row r="187" spans="1:14" ht="37.5">
      <c r="A187" s="15" t="s">
        <v>11</v>
      </c>
      <c r="B187" s="48" t="s">
        <v>89</v>
      </c>
      <c r="C187" s="48" t="s">
        <v>92</v>
      </c>
      <c r="D187" s="48" t="s">
        <v>220</v>
      </c>
      <c r="E187" s="48">
        <v>244</v>
      </c>
      <c r="F187" s="7"/>
      <c r="G187" s="8">
        <f t="shared" si="14"/>
        <v>11362.3</v>
      </c>
      <c r="H187" s="8">
        <v>11362.3</v>
      </c>
      <c r="I187" s="50" t="s">
        <v>275</v>
      </c>
      <c r="J187" s="1"/>
      <c r="K187" s="1"/>
      <c r="L187" s="1"/>
      <c r="M187" s="1"/>
      <c r="N187" s="1"/>
    </row>
    <row r="188" spans="1:14" ht="56.25">
      <c r="A188" s="15" t="s">
        <v>228</v>
      </c>
      <c r="B188" s="48" t="s">
        <v>89</v>
      </c>
      <c r="C188" s="48" t="s">
        <v>92</v>
      </c>
      <c r="D188" s="48" t="s">
        <v>229</v>
      </c>
      <c r="E188" s="48"/>
      <c r="F188" s="7"/>
      <c r="G188" s="8">
        <f>H188-F188</f>
        <v>1965.7</v>
      </c>
      <c r="H188" s="8">
        <f>H189</f>
        <v>1965.7</v>
      </c>
      <c r="I188" s="24">
        <f>I189</f>
        <v>0</v>
      </c>
      <c r="J188" s="1"/>
      <c r="K188" s="1"/>
      <c r="L188" s="1"/>
      <c r="M188" s="1"/>
      <c r="N188" s="1"/>
    </row>
    <row r="189" spans="1:14" ht="37.5">
      <c r="A189" s="15" t="s">
        <v>81</v>
      </c>
      <c r="B189" s="48" t="s">
        <v>89</v>
      </c>
      <c r="C189" s="48" t="s">
        <v>92</v>
      </c>
      <c r="D189" s="48" t="s">
        <v>229</v>
      </c>
      <c r="E189" s="48" t="s">
        <v>142</v>
      </c>
      <c r="F189" s="7"/>
      <c r="G189" s="8">
        <f>H189-F189</f>
        <v>1965.7</v>
      </c>
      <c r="H189" s="8">
        <v>1965.7</v>
      </c>
      <c r="I189" s="51">
        <v>0</v>
      </c>
      <c r="J189" s="1"/>
      <c r="K189" s="1"/>
      <c r="L189" s="1"/>
      <c r="M189" s="1"/>
      <c r="N189" s="1"/>
    </row>
    <row r="190" spans="1:14" ht="37.5">
      <c r="A190" s="44" t="s">
        <v>189</v>
      </c>
      <c r="B190" s="46" t="s">
        <v>89</v>
      </c>
      <c r="C190" s="46" t="s">
        <v>190</v>
      </c>
      <c r="D190" s="46"/>
      <c r="E190" s="46"/>
      <c r="F190" s="19"/>
      <c r="G190" s="16">
        <f t="shared" si="14"/>
        <v>3</v>
      </c>
      <c r="H190" s="16">
        <v>3</v>
      </c>
      <c r="I190" s="56">
        <v>0</v>
      </c>
      <c r="J190" s="1"/>
      <c r="K190" s="1"/>
      <c r="L190" s="1"/>
      <c r="M190" s="1"/>
      <c r="N190" s="1"/>
    </row>
    <row r="191" spans="1:14" ht="37.5">
      <c r="A191" s="15" t="s">
        <v>20</v>
      </c>
      <c r="B191" s="48" t="s">
        <v>89</v>
      </c>
      <c r="C191" s="48" t="s">
        <v>190</v>
      </c>
      <c r="D191" s="48" t="s">
        <v>107</v>
      </c>
      <c r="E191" s="48"/>
      <c r="F191" s="7"/>
      <c r="G191" s="16">
        <f t="shared" si="14"/>
        <v>3</v>
      </c>
      <c r="H191" s="8">
        <v>3</v>
      </c>
      <c r="I191" s="51">
        <v>0</v>
      </c>
      <c r="J191" s="1"/>
      <c r="K191" s="1"/>
      <c r="L191" s="1"/>
      <c r="M191" s="1"/>
      <c r="N191" s="1"/>
    </row>
    <row r="192" spans="1:14" ht="75">
      <c r="A192" s="15" t="s">
        <v>191</v>
      </c>
      <c r="B192" s="48" t="s">
        <v>89</v>
      </c>
      <c r="C192" s="48" t="s">
        <v>190</v>
      </c>
      <c r="D192" s="48" t="s">
        <v>192</v>
      </c>
      <c r="E192" s="48"/>
      <c r="F192" s="7"/>
      <c r="G192" s="16">
        <f t="shared" si="14"/>
        <v>3</v>
      </c>
      <c r="H192" s="8">
        <v>3</v>
      </c>
      <c r="I192" s="51">
        <v>0</v>
      </c>
      <c r="J192" s="1"/>
      <c r="K192" s="1"/>
      <c r="L192" s="1"/>
      <c r="M192" s="1"/>
      <c r="N192" s="1"/>
    </row>
    <row r="193" spans="1:14" ht="37.5">
      <c r="A193" s="15" t="s">
        <v>11</v>
      </c>
      <c r="B193" s="48" t="s">
        <v>89</v>
      </c>
      <c r="C193" s="48" t="s">
        <v>190</v>
      </c>
      <c r="D193" s="48" t="s">
        <v>192</v>
      </c>
      <c r="E193" s="48" t="s">
        <v>178</v>
      </c>
      <c r="F193" s="7"/>
      <c r="G193" s="16">
        <f t="shared" si="14"/>
        <v>3</v>
      </c>
      <c r="H193" s="8">
        <v>3</v>
      </c>
      <c r="I193" s="52" t="s">
        <v>275</v>
      </c>
      <c r="J193" s="1"/>
      <c r="K193" s="1"/>
      <c r="L193" s="1"/>
      <c r="M193" s="1"/>
      <c r="N193" s="1"/>
    </row>
    <row r="194" spans="1:14" ht="18.75">
      <c r="A194" s="44" t="s">
        <v>16</v>
      </c>
      <c r="B194" s="46" t="s">
        <v>90</v>
      </c>
      <c r="C194" s="46"/>
      <c r="D194" s="46"/>
      <c r="E194" s="46"/>
      <c r="F194" s="19"/>
      <c r="G194" s="16">
        <f t="shared" si="14"/>
        <v>488.4</v>
      </c>
      <c r="H194" s="16">
        <f t="shared" ref="H194:I195" si="24">H195</f>
        <v>488.4</v>
      </c>
      <c r="I194" s="25">
        <f t="shared" si="24"/>
        <v>488.4</v>
      </c>
      <c r="J194" s="1"/>
      <c r="K194" s="1"/>
      <c r="L194" s="1"/>
      <c r="M194" s="1"/>
      <c r="N194" s="1"/>
    </row>
    <row r="195" spans="1:14" ht="37.5">
      <c r="A195" s="44" t="s">
        <v>17</v>
      </c>
      <c r="B195" s="46" t="s">
        <v>90</v>
      </c>
      <c r="C195" s="46" t="s">
        <v>91</v>
      </c>
      <c r="D195" s="46"/>
      <c r="E195" s="46"/>
      <c r="F195" s="19"/>
      <c r="G195" s="16">
        <f t="shared" si="14"/>
        <v>488.4</v>
      </c>
      <c r="H195" s="16">
        <f t="shared" si="24"/>
        <v>488.4</v>
      </c>
      <c r="I195" s="16">
        <f t="shared" si="24"/>
        <v>488.4</v>
      </c>
      <c r="J195" s="1"/>
      <c r="K195" s="1"/>
      <c r="L195" s="1"/>
      <c r="M195" s="1"/>
      <c r="N195" s="1"/>
    </row>
    <row r="196" spans="1:14" ht="37.5">
      <c r="A196" s="15" t="s">
        <v>20</v>
      </c>
      <c r="B196" s="48" t="s">
        <v>90</v>
      </c>
      <c r="C196" s="48" t="s">
        <v>91</v>
      </c>
      <c r="D196" s="48" t="s">
        <v>107</v>
      </c>
      <c r="E196" s="48"/>
      <c r="F196" s="7"/>
      <c r="G196" s="8">
        <f t="shared" si="14"/>
        <v>488.4</v>
      </c>
      <c r="H196" s="8">
        <f>H197</f>
        <v>488.4</v>
      </c>
      <c r="I196" s="8">
        <f>I197</f>
        <v>488.4</v>
      </c>
      <c r="J196" s="1"/>
      <c r="K196" s="1"/>
      <c r="L196" s="1"/>
      <c r="M196" s="1"/>
      <c r="N196" s="1"/>
    </row>
    <row r="197" spans="1:14" ht="93.75">
      <c r="A197" s="15" t="s">
        <v>321</v>
      </c>
      <c r="B197" s="48" t="s">
        <v>90</v>
      </c>
      <c r="C197" s="48" t="s">
        <v>91</v>
      </c>
      <c r="D197" s="48" t="s">
        <v>143</v>
      </c>
      <c r="E197" s="48"/>
      <c r="F197" s="7"/>
      <c r="G197" s="8">
        <f t="shared" si="14"/>
        <v>488.4</v>
      </c>
      <c r="H197" s="8">
        <f>H198+H199</f>
        <v>488.4</v>
      </c>
      <c r="I197" s="8">
        <f>I198+I199</f>
        <v>488.4</v>
      </c>
      <c r="J197" s="1"/>
      <c r="K197" s="1"/>
      <c r="L197" s="1"/>
      <c r="M197" s="1"/>
      <c r="N197" s="1"/>
    </row>
    <row r="198" spans="1:14" ht="37.5">
      <c r="A198" s="15" t="s">
        <v>11</v>
      </c>
      <c r="B198" s="48" t="s">
        <v>90</v>
      </c>
      <c r="C198" s="48" t="s">
        <v>91</v>
      </c>
      <c r="D198" s="48" t="s">
        <v>143</v>
      </c>
      <c r="E198" s="48" t="s">
        <v>178</v>
      </c>
      <c r="F198" s="7"/>
      <c r="G198" s="8">
        <f t="shared" si="14"/>
        <v>283</v>
      </c>
      <c r="H198" s="8">
        <v>283</v>
      </c>
      <c r="I198" s="51">
        <v>283</v>
      </c>
      <c r="J198" s="1"/>
      <c r="K198" s="1"/>
      <c r="L198" s="1"/>
      <c r="M198" s="1"/>
      <c r="N198" s="1"/>
    </row>
    <row r="199" spans="1:14" ht="93.75">
      <c r="A199" s="15" t="s">
        <v>63</v>
      </c>
      <c r="B199" s="48" t="s">
        <v>90</v>
      </c>
      <c r="C199" s="48" t="s">
        <v>91</v>
      </c>
      <c r="D199" s="48" t="s">
        <v>143</v>
      </c>
      <c r="E199" s="48">
        <v>600</v>
      </c>
      <c r="F199" s="7"/>
      <c r="G199" s="7">
        <f>H199-F199</f>
        <v>205.4</v>
      </c>
      <c r="H199" s="8">
        <v>205.4</v>
      </c>
      <c r="I199" s="51">
        <v>205.4</v>
      </c>
      <c r="J199" s="1"/>
      <c r="K199" s="1"/>
      <c r="L199" s="1"/>
      <c r="M199" s="1"/>
      <c r="N199" s="1"/>
    </row>
    <row r="200" spans="1:14" ht="37.5">
      <c r="A200" s="15" t="s">
        <v>64</v>
      </c>
      <c r="B200" s="48" t="s">
        <v>90</v>
      </c>
      <c r="C200" s="48" t="s">
        <v>91</v>
      </c>
      <c r="D200" s="48" t="s">
        <v>143</v>
      </c>
      <c r="E200" s="48">
        <v>610</v>
      </c>
      <c r="F200" s="7"/>
      <c r="G200" s="7">
        <f>H200-F200</f>
        <v>205.4</v>
      </c>
      <c r="H200" s="8">
        <v>205.4</v>
      </c>
      <c r="I200" s="51">
        <v>205.4</v>
      </c>
      <c r="J200" s="1"/>
      <c r="K200" s="1"/>
      <c r="L200" s="1"/>
      <c r="M200" s="1"/>
      <c r="N200" s="1"/>
    </row>
    <row r="201" spans="1:14" ht="112.5">
      <c r="A201" s="15" t="s">
        <v>65</v>
      </c>
      <c r="B201" s="48" t="s">
        <v>90</v>
      </c>
      <c r="C201" s="48" t="s">
        <v>91</v>
      </c>
      <c r="D201" s="48" t="s">
        <v>143</v>
      </c>
      <c r="E201" s="48">
        <v>611</v>
      </c>
      <c r="F201" s="7"/>
      <c r="G201" s="7">
        <f>H201-F201</f>
        <v>205.4</v>
      </c>
      <c r="H201" s="8">
        <v>205.4</v>
      </c>
      <c r="I201" s="50" t="s">
        <v>287</v>
      </c>
      <c r="J201" s="1"/>
      <c r="K201" s="1"/>
      <c r="L201" s="1"/>
      <c r="M201" s="1"/>
      <c r="N201" s="1"/>
    </row>
    <row r="202" spans="1:14" ht="18.75">
      <c r="A202" s="44" t="s">
        <v>50</v>
      </c>
      <c r="B202" s="46" t="s">
        <v>93</v>
      </c>
      <c r="C202" s="46"/>
      <c r="D202" s="49"/>
      <c r="E202" s="49"/>
      <c r="F202" s="17" t="e">
        <f>F203+F234</f>
        <v>#REF!</v>
      </c>
      <c r="G202" s="19" t="e">
        <f t="shared" ref="G202:G234" si="25">H202-F202</f>
        <v>#REF!</v>
      </c>
      <c r="H202" s="17">
        <f>H203+H234+H288</f>
        <v>130732.6</v>
      </c>
      <c r="I202" s="19">
        <f>I203+I234+I288</f>
        <v>140025.70000000001</v>
      </c>
      <c r="J202" s="1"/>
      <c r="K202" s="1"/>
      <c r="L202" s="1"/>
      <c r="M202" s="1"/>
      <c r="N202" s="1"/>
    </row>
    <row r="203" spans="1:14" ht="18.75">
      <c r="A203" s="44" t="s">
        <v>62</v>
      </c>
      <c r="B203" s="46" t="s">
        <v>93</v>
      </c>
      <c r="C203" s="46" t="s">
        <v>86</v>
      </c>
      <c r="D203" s="49"/>
      <c r="E203" s="49"/>
      <c r="F203" s="17" t="e">
        <f>F204+#REF!+#REF!+#REF!+#REF!+#REF!+F224</f>
        <v>#REF!</v>
      </c>
      <c r="G203" s="19" t="e">
        <f t="shared" si="25"/>
        <v>#REF!</v>
      </c>
      <c r="H203" s="17">
        <f>H204+H208+H224</f>
        <v>22299.5</v>
      </c>
      <c r="I203" s="17">
        <f>I204+I208+I224</f>
        <v>22572.7</v>
      </c>
      <c r="J203" s="1"/>
      <c r="K203" s="1"/>
      <c r="L203" s="1"/>
      <c r="M203" s="1"/>
      <c r="N203" s="1"/>
    </row>
    <row r="204" spans="1:14" ht="259.5" customHeight="1">
      <c r="A204" s="15" t="s">
        <v>322</v>
      </c>
      <c r="B204" s="48" t="s">
        <v>93</v>
      </c>
      <c r="C204" s="48" t="s">
        <v>86</v>
      </c>
      <c r="D204" s="48" t="s">
        <v>144</v>
      </c>
      <c r="E204" s="47"/>
      <c r="F204" s="8" t="e">
        <f>F205</f>
        <v>#REF!</v>
      </c>
      <c r="G204" s="7" t="e">
        <f t="shared" si="25"/>
        <v>#REF!</v>
      </c>
      <c r="H204" s="8">
        <f t="shared" ref="H204:I204" si="26">H205</f>
        <v>20490.400000000001</v>
      </c>
      <c r="I204" s="24">
        <f t="shared" si="26"/>
        <v>20637.8</v>
      </c>
      <c r="J204" s="1"/>
      <c r="K204" s="1"/>
      <c r="L204" s="1"/>
      <c r="M204" s="1"/>
      <c r="N204" s="1"/>
    </row>
    <row r="205" spans="1:14" ht="93.75">
      <c r="A205" s="15" t="s">
        <v>63</v>
      </c>
      <c r="B205" s="48" t="s">
        <v>93</v>
      </c>
      <c r="C205" s="48" t="s">
        <v>86</v>
      </c>
      <c r="D205" s="48" t="s">
        <v>144</v>
      </c>
      <c r="E205" s="48">
        <v>600</v>
      </c>
      <c r="F205" s="8" t="e">
        <f>F207+#REF!</f>
        <v>#REF!</v>
      </c>
      <c r="G205" s="7" t="e">
        <f t="shared" si="25"/>
        <v>#REF!</v>
      </c>
      <c r="H205" s="8">
        <f>H207</f>
        <v>20490.400000000001</v>
      </c>
      <c r="I205" s="8">
        <f>I207</f>
        <v>20637.8</v>
      </c>
      <c r="J205" s="1"/>
      <c r="K205" s="1"/>
      <c r="L205" s="1"/>
      <c r="M205" s="1"/>
      <c r="N205" s="1"/>
    </row>
    <row r="206" spans="1:14" ht="37.5">
      <c r="A206" s="15" t="s">
        <v>64</v>
      </c>
      <c r="B206" s="48" t="s">
        <v>93</v>
      </c>
      <c r="C206" s="48" t="s">
        <v>86</v>
      </c>
      <c r="D206" s="48" t="s">
        <v>144</v>
      </c>
      <c r="E206" s="48">
        <v>610</v>
      </c>
      <c r="F206" s="8" t="e">
        <f>F207+#REF!</f>
        <v>#REF!</v>
      </c>
      <c r="G206" s="7" t="e">
        <f t="shared" si="25"/>
        <v>#REF!</v>
      </c>
      <c r="H206" s="8">
        <f>H207</f>
        <v>20490.400000000001</v>
      </c>
      <c r="I206" s="8">
        <f>I207</f>
        <v>20637.8</v>
      </c>
      <c r="J206" s="1"/>
      <c r="K206" s="1"/>
      <c r="L206" s="1"/>
      <c r="M206" s="1"/>
      <c r="N206" s="1"/>
    </row>
    <row r="207" spans="1:14" ht="112.5">
      <c r="A207" s="15" t="s">
        <v>65</v>
      </c>
      <c r="B207" s="48" t="s">
        <v>93</v>
      </c>
      <c r="C207" s="48" t="s">
        <v>86</v>
      </c>
      <c r="D207" s="48" t="s">
        <v>144</v>
      </c>
      <c r="E207" s="48">
        <v>611</v>
      </c>
      <c r="F207" s="8">
        <v>18600.2</v>
      </c>
      <c r="G207" s="7">
        <f t="shared" si="25"/>
        <v>1890.2000000000007</v>
      </c>
      <c r="H207" s="8">
        <v>20490.400000000001</v>
      </c>
      <c r="I207" s="51">
        <v>20637.8</v>
      </c>
      <c r="J207" s="1"/>
      <c r="K207" s="1"/>
      <c r="L207" s="1"/>
      <c r="M207" s="1"/>
      <c r="N207" s="1"/>
    </row>
    <row r="208" spans="1:14" ht="56.25">
      <c r="A208" s="15" t="s">
        <v>222</v>
      </c>
      <c r="B208" s="48" t="s">
        <v>93</v>
      </c>
      <c r="C208" s="48" t="s">
        <v>86</v>
      </c>
      <c r="D208" s="48" t="s">
        <v>223</v>
      </c>
      <c r="E208" s="48"/>
      <c r="F208" s="18"/>
      <c r="G208" s="7">
        <f t="shared" si="25"/>
        <v>1542.1</v>
      </c>
      <c r="H208" s="8">
        <f>H209+H219</f>
        <v>1542.1</v>
      </c>
      <c r="I208" s="24">
        <f>I209+I219</f>
        <v>1741.2</v>
      </c>
      <c r="J208" s="1"/>
      <c r="K208" s="1"/>
      <c r="L208" s="1"/>
      <c r="M208" s="1"/>
      <c r="N208" s="1"/>
    </row>
    <row r="209" spans="1:14" ht="37.5">
      <c r="A209" s="15" t="s">
        <v>230</v>
      </c>
      <c r="B209" s="48" t="s">
        <v>93</v>
      </c>
      <c r="C209" s="48" t="s">
        <v>86</v>
      </c>
      <c r="D209" s="48" t="s">
        <v>231</v>
      </c>
      <c r="E209" s="48"/>
      <c r="F209" s="18"/>
      <c r="G209" s="7">
        <f t="shared" si="25"/>
        <v>214.8</v>
      </c>
      <c r="H209" s="8">
        <f>H210+H215</f>
        <v>214.8</v>
      </c>
      <c r="I209" s="24">
        <f>I210+I215</f>
        <v>214.8</v>
      </c>
      <c r="J209" s="1"/>
      <c r="K209" s="1"/>
      <c r="L209" s="1"/>
      <c r="M209" s="1"/>
      <c r="N209" s="1"/>
    </row>
    <row r="210" spans="1:14" ht="93.75">
      <c r="A210" s="15" t="s">
        <v>232</v>
      </c>
      <c r="B210" s="48" t="s">
        <v>93</v>
      </c>
      <c r="C210" s="48" t="s">
        <v>86</v>
      </c>
      <c r="D210" s="48" t="s">
        <v>233</v>
      </c>
      <c r="E210" s="48"/>
      <c r="F210" s="18"/>
      <c r="G210" s="7">
        <f t="shared" si="25"/>
        <v>95.8</v>
      </c>
      <c r="H210" s="8">
        <f>H211</f>
        <v>95.8</v>
      </c>
      <c r="I210" s="24">
        <f>I211</f>
        <v>95.8</v>
      </c>
      <c r="J210" s="1"/>
      <c r="K210" s="1"/>
      <c r="L210" s="1"/>
      <c r="M210" s="1"/>
      <c r="N210" s="1"/>
    </row>
    <row r="211" spans="1:14" ht="93.75">
      <c r="A211" s="15" t="s">
        <v>63</v>
      </c>
      <c r="B211" s="48" t="s">
        <v>93</v>
      </c>
      <c r="C211" s="48" t="s">
        <v>86</v>
      </c>
      <c r="D211" s="48" t="s">
        <v>233</v>
      </c>
      <c r="E211" s="48" t="s">
        <v>234</v>
      </c>
      <c r="F211" s="18"/>
      <c r="G211" s="7">
        <f t="shared" si="25"/>
        <v>95.8</v>
      </c>
      <c r="H211" s="8">
        <f>H212</f>
        <v>95.8</v>
      </c>
      <c r="I211" s="24">
        <f>I212</f>
        <v>95.8</v>
      </c>
      <c r="J211" s="1"/>
      <c r="K211" s="1"/>
      <c r="L211" s="1"/>
      <c r="M211" s="1"/>
      <c r="N211" s="1"/>
    </row>
    <row r="212" spans="1:14" ht="37.5">
      <c r="A212" s="15" t="s">
        <v>64</v>
      </c>
      <c r="B212" s="48" t="s">
        <v>93</v>
      </c>
      <c r="C212" s="48" t="s">
        <v>86</v>
      </c>
      <c r="D212" s="48" t="s">
        <v>233</v>
      </c>
      <c r="E212" s="48" t="s">
        <v>204</v>
      </c>
      <c r="F212" s="18"/>
      <c r="G212" s="7">
        <f t="shared" si="25"/>
        <v>95.8</v>
      </c>
      <c r="H212" s="8">
        <f>H213+H214</f>
        <v>95.8</v>
      </c>
      <c r="I212" s="24">
        <f>I213+I214</f>
        <v>95.8</v>
      </c>
      <c r="J212" s="1"/>
      <c r="K212" s="1"/>
      <c r="L212" s="1"/>
      <c r="M212" s="1"/>
      <c r="N212" s="1"/>
    </row>
    <row r="213" spans="1:14" ht="112.5">
      <c r="A213" s="15" t="s">
        <v>65</v>
      </c>
      <c r="B213" s="48" t="s">
        <v>93</v>
      </c>
      <c r="C213" s="48" t="s">
        <v>86</v>
      </c>
      <c r="D213" s="48" t="s">
        <v>233</v>
      </c>
      <c r="E213" s="48" t="s">
        <v>205</v>
      </c>
      <c r="F213" s="18"/>
      <c r="G213" s="7">
        <f t="shared" si="25"/>
        <v>69.8</v>
      </c>
      <c r="H213" s="8">
        <v>69.8</v>
      </c>
      <c r="I213" s="50" t="s">
        <v>288</v>
      </c>
      <c r="J213" s="1"/>
      <c r="K213" s="1"/>
      <c r="L213" s="1"/>
      <c r="M213" s="1"/>
      <c r="N213" s="1"/>
    </row>
    <row r="214" spans="1:14" ht="37.5">
      <c r="A214" s="15" t="s">
        <v>66</v>
      </c>
      <c r="B214" s="48" t="s">
        <v>93</v>
      </c>
      <c r="C214" s="48" t="s">
        <v>86</v>
      </c>
      <c r="D214" s="48" t="s">
        <v>233</v>
      </c>
      <c r="E214" s="48" t="s">
        <v>235</v>
      </c>
      <c r="F214" s="18"/>
      <c r="G214" s="7">
        <f t="shared" si="25"/>
        <v>26</v>
      </c>
      <c r="H214" s="8">
        <v>26</v>
      </c>
      <c r="I214" s="50" t="s">
        <v>289</v>
      </c>
      <c r="J214" s="1"/>
      <c r="K214" s="1"/>
      <c r="L214" s="1"/>
      <c r="M214" s="1"/>
      <c r="N214" s="1"/>
    </row>
    <row r="215" spans="1:14" ht="93.75">
      <c r="A215" s="15" t="s">
        <v>237</v>
      </c>
      <c r="B215" s="48" t="s">
        <v>93</v>
      </c>
      <c r="C215" s="48" t="s">
        <v>86</v>
      </c>
      <c r="D215" s="48" t="s">
        <v>236</v>
      </c>
      <c r="E215" s="48"/>
      <c r="F215" s="18"/>
      <c r="G215" s="7">
        <f t="shared" si="25"/>
        <v>119</v>
      </c>
      <c r="H215" s="8">
        <f t="shared" ref="H215:I217" si="27">H216</f>
        <v>119</v>
      </c>
      <c r="I215" s="24">
        <f t="shared" si="27"/>
        <v>119</v>
      </c>
      <c r="J215" s="1"/>
      <c r="K215" s="1"/>
      <c r="L215" s="1"/>
      <c r="M215" s="1"/>
      <c r="N215" s="1"/>
    </row>
    <row r="216" spans="1:14" ht="93.75">
      <c r="A216" s="15" t="s">
        <v>63</v>
      </c>
      <c r="B216" s="48" t="s">
        <v>93</v>
      </c>
      <c r="C216" s="48" t="s">
        <v>86</v>
      </c>
      <c r="D216" s="48" t="s">
        <v>236</v>
      </c>
      <c r="E216" s="48" t="s">
        <v>234</v>
      </c>
      <c r="F216" s="18"/>
      <c r="G216" s="7">
        <f t="shared" si="25"/>
        <v>119</v>
      </c>
      <c r="H216" s="8">
        <f t="shared" si="27"/>
        <v>119</v>
      </c>
      <c r="I216" s="24">
        <f t="shared" si="27"/>
        <v>119</v>
      </c>
      <c r="J216" s="1"/>
      <c r="K216" s="1"/>
      <c r="L216" s="1"/>
      <c r="M216" s="1"/>
      <c r="N216" s="1"/>
    </row>
    <row r="217" spans="1:14" ht="37.5">
      <c r="A217" s="15" t="s">
        <v>64</v>
      </c>
      <c r="B217" s="48" t="s">
        <v>93</v>
      </c>
      <c r="C217" s="48" t="s">
        <v>86</v>
      </c>
      <c r="D217" s="48" t="s">
        <v>236</v>
      </c>
      <c r="E217" s="48" t="s">
        <v>204</v>
      </c>
      <c r="F217" s="18"/>
      <c r="G217" s="7">
        <f t="shared" si="25"/>
        <v>119</v>
      </c>
      <c r="H217" s="8">
        <f t="shared" si="27"/>
        <v>119</v>
      </c>
      <c r="I217" s="24">
        <f t="shared" si="27"/>
        <v>119</v>
      </c>
      <c r="J217" s="1"/>
      <c r="K217" s="1"/>
      <c r="L217" s="1"/>
      <c r="M217" s="1"/>
      <c r="N217" s="1"/>
    </row>
    <row r="218" spans="1:14" ht="37.5">
      <c r="A218" s="15" t="s">
        <v>66</v>
      </c>
      <c r="B218" s="48" t="s">
        <v>93</v>
      </c>
      <c r="C218" s="48" t="s">
        <v>86</v>
      </c>
      <c r="D218" s="48" t="s">
        <v>236</v>
      </c>
      <c r="E218" s="48" t="s">
        <v>235</v>
      </c>
      <c r="F218" s="18"/>
      <c r="G218" s="7">
        <f t="shared" si="25"/>
        <v>119</v>
      </c>
      <c r="H218" s="8">
        <v>119</v>
      </c>
      <c r="I218" s="51">
        <v>119</v>
      </c>
      <c r="J218" s="1"/>
      <c r="K218" s="1"/>
      <c r="L218" s="1"/>
      <c r="M218" s="1"/>
      <c r="N218" s="1"/>
    </row>
    <row r="219" spans="1:14" ht="93.75">
      <c r="A219" s="15" t="s">
        <v>226</v>
      </c>
      <c r="B219" s="48" t="s">
        <v>93</v>
      </c>
      <c r="C219" s="48" t="s">
        <v>86</v>
      </c>
      <c r="D219" s="48" t="s">
        <v>224</v>
      </c>
      <c r="E219" s="48"/>
      <c r="F219" s="18"/>
      <c r="G219" s="7">
        <f t="shared" si="25"/>
        <v>1327.3</v>
      </c>
      <c r="H219" s="8">
        <f t="shared" ref="H219:I222" si="28">H220</f>
        <v>1327.3</v>
      </c>
      <c r="I219" s="24">
        <f t="shared" si="28"/>
        <v>1526.4</v>
      </c>
      <c r="J219" s="1"/>
      <c r="K219" s="1"/>
      <c r="L219" s="1"/>
      <c r="M219" s="1"/>
      <c r="N219" s="1"/>
    </row>
    <row r="220" spans="1:14" ht="131.25">
      <c r="A220" s="15" t="s">
        <v>238</v>
      </c>
      <c r="B220" s="48" t="s">
        <v>93</v>
      </c>
      <c r="C220" s="48" t="s">
        <v>86</v>
      </c>
      <c r="D220" s="48" t="s">
        <v>239</v>
      </c>
      <c r="E220" s="48"/>
      <c r="F220" s="18"/>
      <c r="G220" s="7">
        <f t="shared" si="25"/>
        <v>1327.3</v>
      </c>
      <c r="H220" s="8">
        <f t="shared" si="28"/>
        <v>1327.3</v>
      </c>
      <c r="I220" s="24">
        <f t="shared" si="28"/>
        <v>1526.4</v>
      </c>
      <c r="J220" s="1"/>
      <c r="K220" s="1"/>
      <c r="L220" s="1"/>
      <c r="M220" s="1"/>
      <c r="N220" s="1"/>
    </row>
    <row r="221" spans="1:14" ht="93.75">
      <c r="A221" s="15" t="s">
        <v>63</v>
      </c>
      <c r="B221" s="48" t="s">
        <v>93</v>
      </c>
      <c r="C221" s="48" t="s">
        <v>86</v>
      </c>
      <c r="D221" s="48" t="s">
        <v>239</v>
      </c>
      <c r="E221" s="48" t="s">
        <v>234</v>
      </c>
      <c r="F221" s="18"/>
      <c r="G221" s="7">
        <f t="shared" si="25"/>
        <v>1327.3</v>
      </c>
      <c r="H221" s="8">
        <f t="shared" si="28"/>
        <v>1327.3</v>
      </c>
      <c r="I221" s="24">
        <f t="shared" si="28"/>
        <v>1526.4</v>
      </c>
      <c r="J221" s="1"/>
      <c r="K221" s="1"/>
      <c r="L221" s="1"/>
      <c r="M221" s="1"/>
      <c r="N221" s="1"/>
    </row>
    <row r="222" spans="1:14" ht="37.5">
      <c r="A222" s="15" t="s">
        <v>64</v>
      </c>
      <c r="B222" s="48" t="s">
        <v>93</v>
      </c>
      <c r="C222" s="48" t="s">
        <v>86</v>
      </c>
      <c r="D222" s="48" t="s">
        <v>239</v>
      </c>
      <c r="E222" s="48" t="s">
        <v>204</v>
      </c>
      <c r="F222" s="18"/>
      <c r="G222" s="7">
        <f t="shared" si="25"/>
        <v>1327.3</v>
      </c>
      <c r="H222" s="8">
        <f t="shared" si="28"/>
        <v>1327.3</v>
      </c>
      <c r="I222" s="24">
        <f t="shared" si="28"/>
        <v>1526.4</v>
      </c>
      <c r="J222" s="1"/>
      <c r="K222" s="1"/>
      <c r="L222" s="1"/>
      <c r="M222" s="1"/>
      <c r="N222" s="1"/>
    </row>
    <row r="223" spans="1:14" ht="37.5">
      <c r="A223" s="15" t="s">
        <v>66</v>
      </c>
      <c r="B223" s="48" t="s">
        <v>93</v>
      </c>
      <c r="C223" s="48" t="s">
        <v>86</v>
      </c>
      <c r="D223" s="48" t="s">
        <v>239</v>
      </c>
      <c r="E223" s="48" t="s">
        <v>235</v>
      </c>
      <c r="F223" s="18"/>
      <c r="G223" s="7">
        <f t="shared" si="25"/>
        <v>1327.3</v>
      </c>
      <c r="H223" s="8">
        <v>1327.3</v>
      </c>
      <c r="I223" s="51">
        <v>1526.4</v>
      </c>
      <c r="J223" s="1"/>
      <c r="K223" s="1"/>
      <c r="L223" s="1"/>
      <c r="M223" s="1"/>
      <c r="N223" s="1"/>
    </row>
    <row r="224" spans="1:14" ht="37.5">
      <c r="A224" s="15" t="s">
        <v>18</v>
      </c>
      <c r="B224" s="48" t="s">
        <v>93</v>
      </c>
      <c r="C224" s="48" t="s">
        <v>86</v>
      </c>
      <c r="D224" s="48" t="s">
        <v>107</v>
      </c>
      <c r="E224" s="47"/>
      <c r="F224" s="18"/>
      <c r="G224" s="7">
        <f t="shared" si="25"/>
        <v>267</v>
      </c>
      <c r="H224" s="8">
        <f>H225</f>
        <v>267</v>
      </c>
      <c r="I224" s="24">
        <f>I225</f>
        <v>193.7</v>
      </c>
      <c r="J224" s="1"/>
      <c r="K224" s="1"/>
      <c r="L224" s="1"/>
      <c r="M224" s="1"/>
      <c r="N224" s="1"/>
    </row>
    <row r="225" spans="1:14" ht="75">
      <c r="A225" s="15" t="s">
        <v>323</v>
      </c>
      <c r="B225" s="48" t="s">
        <v>93</v>
      </c>
      <c r="C225" s="48" t="s">
        <v>86</v>
      </c>
      <c r="D225" s="48" t="s">
        <v>148</v>
      </c>
      <c r="E225" s="47"/>
      <c r="F225" s="18"/>
      <c r="G225" s="7">
        <f t="shared" si="25"/>
        <v>267</v>
      </c>
      <c r="H225" s="8">
        <f>H226+H230</f>
        <v>267</v>
      </c>
      <c r="I225" s="24">
        <f>I226+I230</f>
        <v>193.7</v>
      </c>
      <c r="J225" s="1"/>
      <c r="K225" s="1"/>
      <c r="L225" s="1"/>
      <c r="M225" s="1"/>
      <c r="N225" s="1"/>
    </row>
    <row r="226" spans="1:14" ht="37.5">
      <c r="A226" s="15" t="s">
        <v>151</v>
      </c>
      <c r="B226" s="48" t="s">
        <v>93</v>
      </c>
      <c r="C226" s="48" t="s">
        <v>86</v>
      </c>
      <c r="D226" s="48" t="s">
        <v>149</v>
      </c>
      <c r="E226" s="47"/>
      <c r="F226" s="18"/>
      <c r="G226" s="7">
        <f t="shared" si="25"/>
        <v>9</v>
      </c>
      <c r="H226" s="8">
        <f t="shared" ref="H226:I228" si="29">H227</f>
        <v>9</v>
      </c>
      <c r="I226" s="24">
        <f t="shared" si="29"/>
        <v>9</v>
      </c>
      <c r="J226" s="1"/>
      <c r="K226" s="1"/>
      <c r="L226" s="1"/>
      <c r="M226" s="1"/>
      <c r="N226" s="1"/>
    </row>
    <row r="227" spans="1:14" ht="93.75">
      <c r="A227" s="15" t="s">
        <v>63</v>
      </c>
      <c r="B227" s="48" t="s">
        <v>93</v>
      </c>
      <c r="C227" s="48" t="s">
        <v>86</v>
      </c>
      <c r="D227" s="48" t="s">
        <v>149</v>
      </c>
      <c r="E227" s="48">
        <v>600</v>
      </c>
      <c r="F227" s="18"/>
      <c r="G227" s="7">
        <f t="shared" si="25"/>
        <v>9</v>
      </c>
      <c r="H227" s="8">
        <f t="shared" si="29"/>
        <v>9</v>
      </c>
      <c r="I227" s="24">
        <f t="shared" si="29"/>
        <v>9</v>
      </c>
      <c r="J227" s="1"/>
      <c r="K227" s="1"/>
      <c r="L227" s="1"/>
      <c r="M227" s="1"/>
      <c r="N227" s="1"/>
    </row>
    <row r="228" spans="1:14" ht="37.5">
      <c r="A228" s="15" t="s">
        <v>64</v>
      </c>
      <c r="B228" s="48" t="s">
        <v>93</v>
      </c>
      <c r="C228" s="48" t="s">
        <v>86</v>
      </c>
      <c r="D228" s="48" t="s">
        <v>149</v>
      </c>
      <c r="E228" s="48">
        <v>610</v>
      </c>
      <c r="F228" s="18"/>
      <c r="G228" s="7">
        <f t="shared" si="25"/>
        <v>9</v>
      </c>
      <c r="H228" s="8">
        <f t="shared" si="29"/>
        <v>9</v>
      </c>
      <c r="I228" s="24">
        <f t="shared" si="29"/>
        <v>9</v>
      </c>
      <c r="J228" s="1"/>
      <c r="K228" s="1"/>
      <c r="L228" s="1"/>
      <c r="M228" s="1"/>
      <c r="N228" s="1"/>
    </row>
    <row r="229" spans="1:14" ht="112.5">
      <c r="A229" s="15" t="s">
        <v>65</v>
      </c>
      <c r="B229" s="48" t="s">
        <v>93</v>
      </c>
      <c r="C229" s="48" t="s">
        <v>86</v>
      </c>
      <c r="D229" s="48" t="s">
        <v>149</v>
      </c>
      <c r="E229" s="48">
        <v>611</v>
      </c>
      <c r="F229" s="18"/>
      <c r="G229" s="7">
        <f t="shared" si="25"/>
        <v>9</v>
      </c>
      <c r="H229" s="8">
        <v>9</v>
      </c>
      <c r="I229" s="51">
        <v>9</v>
      </c>
      <c r="J229" s="1"/>
      <c r="K229" s="1"/>
      <c r="L229" s="1"/>
      <c r="M229" s="1"/>
      <c r="N229" s="1"/>
    </row>
    <row r="230" spans="1:14" ht="56.25">
      <c r="A230" s="15" t="s">
        <v>84</v>
      </c>
      <c r="B230" s="48" t="s">
        <v>93</v>
      </c>
      <c r="C230" s="48" t="s">
        <v>86</v>
      </c>
      <c r="D230" s="48" t="s">
        <v>150</v>
      </c>
      <c r="E230" s="47"/>
      <c r="F230" s="18"/>
      <c r="G230" s="7">
        <f t="shared" si="25"/>
        <v>258</v>
      </c>
      <c r="H230" s="8">
        <f t="shared" ref="H230:I232" si="30">H231</f>
        <v>258</v>
      </c>
      <c r="I230" s="24">
        <f t="shared" si="30"/>
        <v>184.7</v>
      </c>
      <c r="J230" s="1"/>
      <c r="K230" s="1"/>
      <c r="L230" s="1"/>
      <c r="M230" s="1"/>
      <c r="N230" s="1"/>
    </row>
    <row r="231" spans="1:14" ht="93.75">
      <c r="A231" s="15" t="s">
        <v>63</v>
      </c>
      <c r="B231" s="48" t="s">
        <v>93</v>
      </c>
      <c r="C231" s="48" t="s">
        <v>86</v>
      </c>
      <c r="D231" s="48" t="s">
        <v>150</v>
      </c>
      <c r="E231" s="48">
        <v>600</v>
      </c>
      <c r="F231" s="18"/>
      <c r="G231" s="7">
        <f t="shared" si="25"/>
        <v>258</v>
      </c>
      <c r="H231" s="8">
        <f t="shared" si="30"/>
        <v>258</v>
      </c>
      <c r="I231" s="24">
        <f t="shared" si="30"/>
        <v>184.7</v>
      </c>
      <c r="J231" s="1"/>
      <c r="K231" s="1"/>
      <c r="L231" s="1"/>
      <c r="M231" s="1"/>
      <c r="N231" s="1"/>
    </row>
    <row r="232" spans="1:14" ht="37.5">
      <c r="A232" s="15" t="s">
        <v>64</v>
      </c>
      <c r="B232" s="48" t="s">
        <v>93</v>
      </c>
      <c r="C232" s="48" t="s">
        <v>86</v>
      </c>
      <c r="D232" s="48" t="s">
        <v>150</v>
      </c>
      <c r="E232" s="48">
        <v>610</v>
      </c>
      <c r="F232" s="18"/>
      <c r="G232" s="7">
        <f t="shared" si="25"/>
        <v>258</v>
      </c>
      <c r="H232" s="8">
        <f t="shared" si="30"/>
        <v>258</v>
      </c>
      <c r="I232" s="24">
        <f t="shared" si="30"/>
        <v>184.7</v>
      </c>
      <c r="J232" s="1"/>
      <c r="K232" s="1"/>
      <c r="L232" s="1"/>
      <c r="M232" s="1"/>
      <c r="N232" s="1"/>
    </row>
    <row r="233" spans="1:14" ht="112.5">
      <c r="A233" s="15" t="s">
        <v>65</v>
      </c>
      <c r="B233" s="48" t="s">
        <v>93</v>
      </c>
      <c r="C233" s="48" t="s">
        <v>86</v>
      </c>
      <c r="D233" s="48" t="s">
        <v>150</v>
      </c>
      <c r="E233" s="48">
        <v>611</v>
      </c>
      <c r="F233" s="18"/>
      <c r="G233" s="7">
        <f t="shared" si="25"/>
        <v>258</v>
      </c>
      <c r="H233" s="8">
        <v>258</v>
      </c>
      <c r="I233" s="51">
        <v>184.7</v>
      </c>
      <c r="J233" s="1"/>
      <c r="K233" s="1"/>
      <c r="L233" s="1"/>
      <c r="M233" s="1"/>
      <c r="N233" s="1"/>
    </row>
    <row r="234" spans="1:14" ht="18.75">
      <c r="A234" s="44" t="s">
        <v>51</v>
      </c>
      <c r="B234" s="46" t="s">
        <v>93</v>
      </c>
      <c r="C234" s="46" t="s">
        <v>87</v>
      </c>
      <c r="D234" s="49"/>
      <c r="E234" s="49"/>
      <c r="F234" s="19" t="e">
        <f>#REF!+#REF!+#REF!+#REF!+F235+F239+#REF!+#REF!+#REF!+#REF!+F263</f>
        <v>#REF!</v>
      </c>
      <c r="G234" s="19" t="e">
        <f t="shared" si="25"/>
        <v>#REF!</v>
      </c>
      <c r="H234" s="19">
        <f>H235+H239+H243+H263</f>
        <v>107664</v>
      </c>
      <c r="I234" s="19">
        <f>I235+I239+I243+I263</f>
        <v>116683.90000000001</v>
      </c>
      <c r="J234" s="1"/>
      <c r="K234" s="1"/>
      <c r="L234" s="1"/>
      <c r="M234" s="1"/>
      <c r="N234" s="1"/>
    </row>
    <row r="235" spans="1:14" ht="262.5">
      <c r="A235" s="15" t="s">
        <v>322</v>
      </c>
      <c r="B235" s="48" t="s">
        <v>93</v>
      </c>
      <c r="C235" s="48" t="s">
        <v>87</v>
      </c>
      <c r="D235" s="48" t="s">
        <v>154</v>
      </c>
      <c r="E235" s="47"/>
      <c r="F235" s="7">
        <f>F236</f>
        <v>19778.2</v>
      </c>
      <c r="G235" s="7">
        <f>H235-F235</f>
        <v>2751.5999999999985</v>
      </c>
      <c r="H235" s="7">
        <f t="shared" ref="H235:I237" si="31">H236</f>
        <v>22529.8</v>
      </c>
      <c r="I235" s="7">
        <f t="shared" si="31"/>
        <v>24090.400000000001</v>
      </c>
      <c r="J235" s="1"/>
      <c r="K235" s="1"/>
      <c r="L235" s="1"/>
      <c r="M235" s="1"/>
      <c r="N235" s="1"/>
    </row>
    <row r="236" spans="1:14" ht="93.75">
      <c r="A236" s="15" t="s">
        <v>63</v>
      </c>
      <c r="B236" s="48" t="s">
        <v>93</v>
      </c>
      <c r="C236" s="48" t="s">
        <v>87</v>
      </c>
      <c r="D236" s="48" t="s">
        <v>154</v>
      </c>
      <c r="E236" s="48">
        <v>600</v>
      </c>
      <c r="F236" s="7">
        <f>F237</f>
        <v>19778.2</v>
      </c>
      <c r="G236" s="7">
        <f t="shared" ref="G236:G242" si="32">H236-F236</f>
        <v>2751.5999999999985</v>
      </c>
      <c r="H236" s="8">
        <f t="shared" si="31"/>
        <v>22529.8</v>
      </c>
      <c r="I236" s="24">
        <f t="shared" si="31"/>
        <v>24090.400000000001</v>
      </c>
      <c r="J236" s="1"/>
      <c r="K236" s="1"/>
      <c r="L236" s="1"/>
      <c r="M236" s="1"/>
      <c r="N236" s="1"/>
    </row>
    <row r="237" spans="1:14" ht="37.5">
      <c r="A237" s="15" t="s">
        <v>64</v>
      </c>
      <c r="B237" s="48" t="s">
        <v>93</v>
      </c>
      <c r="C237" s="48" t="s">
        <v>87</v>
      </c>
      <c r="D237" s="48" t="s">
        <v>154</v>
      </c>
      <c r="E237" s="48">
        <v>610</v>
      </c>
      <c r="F237" s="7">
        <f>F238</f>
        <v>19778.2</v>
      </c>
      <c r="G237" s="7">
        <f t="shared" si="32"/>
        <v>2751.5999999999985</v>
      </c>
      <c r="H237" s="8">
        <f t="shared" si="31"/>
        <v>22529.8</v>
      </c>
      <c r="I237" s="24">
        <f t="shared" si="31"/>
        <v>24090.400000000001</v>
      </c>
      <c r="J237" s="1"/>
      <c r="K237" s="1"/>
      <c r="L237" s="1"/>
      <c r="M237" s="1"/>
      <c r="N237" s="1"/>
    </row>
    <row r="238" spans="1:14" ht="112.5">
      <c r="A238" s="15" t="s">
        <v>65</v>
      </c>
      <c r="B238" s="48" t="s">
        <v>93</v>
      </c>
      <c r="C238" s="48" t="s">
        <v>87</v>
      </c>
      <c r="D238" s="48" t="s">
        <v>154</v>
      </c>
      <c r="E238" s="48">
        <v>611</v>
      </c>
      <c r="F238" s="7">
        <v>19778.2</v>
      </c>
      <c r="G238" s="7">
        <f t="shared" si="32"/>
        <v>2751.5999999999985</v>
      </c>
      <c r="H238" s="8">
        <v>22529.8</v>
      </c>
      <c r="I238" s="51">
        <v>24090.400000000001</v>
      </c>
      <c r="J238" s="1"/>
      <c r="K238" s="1"/>
      <c r="L238" s="1"/>
      <c r="M238" s="1"/>
      <c r="N238" s="1"/>
    </row>
    <row r="239" spans="1:14" ht="249" customHeight="1">
      <c r="A239" s="15" t="s">
        <v>322</v>
      </c>
      <c r="B239" s="48" t="s">
        <v>93</v>
      </c>
      <c r="C239" s="48" t="s">
        <v>87</v>
      </c>
      <c r="D239" s="48" t="s">
        <v>156</v>
      </c>
      <c r="E239" s="47"/>
      <c r="F239" s="7">
        <f>F240</f>
        <v>9831.9</v>
      </c>
      <c r="G239" s="7">
        <f t="shared" si="32"/>
        <v>3832</v>
      </c>
      <c r="H239" s="8">
        <f t="shared" ref="H239:I241" si="33">H240</f>
        <v>13663.9</v>
      </c>
      <c r="I239" s="24">
        <f t="shared" si="33"/>
        <v>13755.5</v>
      </c>
      <c r="J239" s="1"/>
      <c r="K239" s="1"/>
      <c r="L239" s="1"/>
      <c r="M239" s="1"/>
      <c r="N239" s="1"/>
    </row>
    <row r="240" spans="1:14" ht="93.75">
      <c r="A240" s="15" t="s">
        <v>63</v>
      </c>
      <c r="B240" s="48" t="s">
        <v>93</v>
      </c>
      <c r="C240" s="48" t="s">
        <v>87</v>
      </c>
      <c r="D240" s="48" t="s">
        <v>156</v>
      </c>
      <c r="E240" s="48">
        <v>600</v>
      </c>
      <c r="F240" s="7">
        <f>F241</f>
        <v>9831.9</v>
      </c>
      <c r="G240" s="7">
        <f t="shared" si="32"/>
        <v>3832</v>
      </c>
      <c r="H240" s="8">
        <f t="shared" si="33"/>
        <v>13663.9</v>
      </c>
      <c r="I240" s="24">
        <f t="shared" si="33"/>
        <v>13755.5</v>
      </c>
      <c r="J240" s="1"/>
      <c r="K240" s="1"/>
      <c r="L240" s="1"/>
      <c r="M240" s="1"/>
      <c r="N240" s="1"/>
    </row>
    <row r="241" spans="1:14" ht="37.5">
      <c r="A241" s="15" t="s">
        <v>64</v>
      </c>
      <c r="B241" s="48" t="s">
        <v>93</v>
      </c>
      <c r="C241" s="48" t="s">
        <v>87</v>
      </c>
      <c r="D241" s="48" t="s">
        <v>156</v>
      </c>
      <c r="E241" s="48">
        <v>610</v>
      </c>
      <c r="F241" s="7">
        <f>F242</f>
        <v>9831.9</v>
      </c>
      <c r="G241" s="7">
        <f t="shared" si="32"/>
        <v>3832</v>
      </c>
      <c r="H241" s="8">
        <f t="shared" si="33"/>
        <v>13663.9</v>
      </c>
      <c r="I241" s="24">
        <f t="shared" si="33"/>
        <v>13755.5</v>
      </c>
      <c r="J241" s="1"/>
      <c r="K241" s="1"/>
      <c r="L241" s="1"/>
      <c r="M241" s="1"/>
      <c r="N241" s="1"/>
    </row>
    <row r="242" spans="1:14" ht="112.5">
      <c r="A242" s="15" t="s">
        <v>65</v>
      </c>
      <c r="B242" s="48" t="s">
        <v>93</v>
      </c>
      <c r="C242" s="48" t="s">
        <v>87</v>
      </c>
      <c r="D242" s="48" t="s">
        <v>156</v>
      </c>
      <c r="E242" s="48">
        <v>611</v>
      </c>
      <c r="F242" s="7">
        <v>9831.9</v>
      </c>
      <c r="G242" s="7">
        <f t="shared" si="32"/>
        <v>3832</v>
      </c>
      <c r="H242" s="8">
        <v>13663.9</v>
      </c>
      <c r="I242" s="51">
        <v>13755.5</v>
      </c>
      <c r="J242" s="1"/>
      <c r="K242" s="1"/>
      <c r="L242" s="1"/>
      <c r="M242" s="1"/>
      <c r="N242" s="1"/>
    </row>
    <row r="243" spans="1:14" ht="56.25">
      <c r="A243" s="15" t="s">
        <v>222</v>
      </c>
      <c r="B243" s="48" t="s">
        <v>93</v>
      </c>
      <c r="C243" s="48" t="s">
        <v>87</v>
      </c>
      <c r="D243" s="48" t="s">
        <v>223</v>
      </c>
      <c r="E243" s="48"/>
      <c r="F243" s="7"/>
      <c r="G243" s="7">
        <f>H243-F243</f>
        <v>69757.900000000009</v>
      </c>
      <c r="H243" s="8">
        <f>H244+H258</f>
        <v>69757.900000000009</v>
      </c>
      <c r="I243" s="24">
        <f>I244+I258</f>
        <v>77126.7</v>
      </c>
      <c r="J243" s="1"/>
      <c r="K243" s="1"/>
      <c r="L243" s="1"/>
      <c r="M243" s="1"/>
      <c r="N243" s="1"/>
    </row>
    <row r="244" spans="1:14" ht="37.5">
      <c r="A244" s="15" t="s">
        <v>240</v>
      </c>
      <c r="B244" s="48" t="s">
        <v>93</v>
      </c>
      <c r="C244" s="48" t="s">
        <v>87</v>
      </c>
      <c r="D244" s="48" t="s">
        <v>242</v>
      </c>
      <c r="E244" s="48"/>
      <c r="F244" s="7"/>
      <c r="G244" s="7">
        <f t="shared" ref="G244:G261" si="34">H244-F244</f>
        <v>63725.3</v>
      </c>
      <c r="H244" s="8">
        <f>H245+H249+H253</f>
        <v>63725.3</v>
      </c>
      <c r="I244" s="24">
        <f>I245+I249+I253</f>
        <v>70189.2</v>
      </c>
      <c r="J244" s="1"/>
      <c r="K244" s="1"/>
      <c r="L244" s="1"/>
      <c r="M244" s="1"/>
      <c r="N244" s="1"/>
    </row>
    <row r="245" spans="1:14" ht="93.75">
      <c r="A245" s="15" t="s">
        <v>241</v>
      </c>
      <c r="B245" s="48" t="s">
        <v>93</v>
      </c>
      <c r="C245" s="48" t="s">
        <v>87</v>
      </c>
      <c r="D245" s="48" t="s">
        <v>243</v>
      </c>
      <c r="E245" s="48"/>
      <c r="F245" s="7"/>
      <c r="G245" s="7">
        <f t="shared" si="34"/>
        <v>60055.1</v>
      </c>
      <c r="H245" s="8">
        <f t="shared" ref="H245:I247" si="35">H246</f>
        <v>60055.1</v>
      </c>
      <c r="I245" s="24" t="str">
        <f t="shared" si="35"/>
        <v>66210,2</v>
      </c>
      <c r="J245" s="1"/>
      <c r="K245" s="1"/>
      <c r="L245" s="1"/>
      <c r="M245" s="1"/>
      <c r="N245" s="1"/>
    </row>
    <row r="246" spans="1:14" ht="93.75">
      <c r="A246" s="15" t="s">
        <v>63</v>
      </c>
      <c r="B246" s="48" t="s">
        <v>93</v>
      </c>
      <c r="C246" s="48" t="s">
        <v>87</v>
      </c>
      <c r="D246" s="48" t="s">
        <v>243</v>
      </c>
      <c r="E246" s="48">
        <v>600</v>
      </c>
      <c r="F246" s="7"/>
      <c r="G246" s="7">
        <f t="shared" si="34"/>
        <v>60055.1</v>
      </c>
      <c r="H246" s="8">
        <f t="shared" si="35"/>
        <v>60055.1</v>
      </c>
      <c r="I246" s="24" t="str">
        <f t="shared" si="35"/>
        <v>66210,2</v>
      </c>
      <c r="J246" s="1"/>
      <c r="K246" s="1"/>
      <c r="L246" s="1"/>
      <c r="M246" s="1"/>
      <c r="N246" s="1"/>
    </row>
    <row r="247" spans="1:14" ht="37.5">
      <c r="A247" s="15" t="s">
        <v>64</v>
      </c>
      <c r="B247" s="48" t="s">
        <v>93</v>
      </c>
      <c r="C247" s="48" t="s">
        <v>87</v>
      </c>
      <c r="D247" s="48" t="s">
        <v>243</v>
      </c>
      <c r="E247" s="48">
        <v>610</v>
      </c>
      <c r="F247" s="7"/>
      <c r="G247" s="7">
        <f t="shared" si="34"/>
        <v>60055.1</v>
      </c>
      <c r="H247" s="8">
        <f t="shared" si="35"/>
        <v>60055.1</v>
      </c>
      <c r="I247" s="24" t="str">
        <f t="shared" si="35"/>
        <v>66210,2</v>
      </c>
      <c r="J247" s="1"/>
      <c r="K247" s="1"/>
      <c r="L247" s="1"/>
      <c r="M247" s="1"/>
      <c r="N247" s="1"/>
    </row>
    <row r="248" spans="1:14" ht="112.5">
      <c r="A248" s="15" t="s">
        <v>65</v>
      </c>
      <c r="B248" s="48" t="s">
        <v>93</v>
      </c>
      <c r="C248" s="48" t="s">
        <v>87</v>
      </c>
      <c r="D248" s="48" t="s">
        <v>243</v>
      </c>
      <c r="E248" s="48" t="s">
        <v>205</v>
      </c>
      <c r="F248" s="7"/>
      <c r="G248" s="7">
        <f t="shared" si="34"/>
        <v>60055.1</v>
      </c>
      <c r="H248" s="8">
        <v>60055.1</v>
      </c>
      <c r="I248" s="50" t="s">
        <v>290</v>
      </c>
      <c r="J248" s="1"/>
      <c r="K248" s="1"/>
      <c r="L248" s="1"/>
      <c r="M248" s="1"/>
      <c r="N248" s="1"/>
    </row>
    <row r="249" spans="1:14" ht="93.75">
      <c r="A249" s="15" t="s">
        <v>244</v>
      </c>
      <c r="B249" s="48" t="s">
        <v>93</v>
      </c>
      <c r="C249" s="48" t="s">
        <v>87</v>
      </c>
      <c r="D249" s="48" t="s">
        <v>245</v>
      </c>
      <c r="E249" s="48"/>
      <c r="F249" s="7"/>
      <c r="G249" s="7">
        <f t="shared" si="34"/>
        <v>2685.8</v>
      </c>
      <c r="H249" s="8">
        <f t="shared" ref="H249:I251" si="36">H250</f>
        <v>2685.8</v>
      </c>
      <c r="I249" s="24" t="str">
        <f t="shared" si="36"/>
        <v>2994,6</v>
      </c>
      <c r="J249" s="1"/>
      <c r="K249" s="1"/>
      <c r="L249" s="1"/>
      <c r="M249" s="1"/>
      <c r="N249" s="1"/>
    </row>
    <row r="250" spans="1:14" ht="93.75">
      <c r="A250" s="15" t="s">
        <v>63</v>
      </c>
      <c r="B250" s="48" t="s">
        <v>93</v>
      </c>
      <c r="C250" s="48" t="s">
        <v>87</v>
      </c>
      <c r="D250" s="48" t="s">
        <v>245</v>
      </c>
      <c r="E250" s="48">
        <v>600</v>
      </c>
      <c r="F250" s="7"/>
      <c r="G250" s="7">
        <f t="shared" si="34"/>
        <v>2685.8</v>
      </c>
      <c r="H250" s="8">
        <f t="shared" si="36"/>
        <v>2685.8</v>
      </c>
      <c r="I250" s="24" t="str">
        <f t="shared" si="36"/>
        <v>2994,6</v>
      </c>
      <c r="J250" s="1"/>
      <c r="K250" s="1"/>
      <c r="L250" s="1"/>
      <c r="M250" s="1"/>
      <c r="N250" s="1"/>
    </row>
    <row r="251" spans="1:14" ht="37.5">
      <c r="A251" s="15" t="s">
        <v>64</v>
      </c>
      <c r="B251" s="48" t="s">
        <v>93</v>
      </c>
      <c r="C251" s="48" t="s">
        <v>87</v>
      </c>
      <c r="D251" s="48" t="s">
        <v>245</v>
      </c>
      <c r="E251" s="48">
        <v>610</v>
      </c>
      <c r="F251" s="7"/>
      <c r="G251" s="7">
        <f t="shared" si="34"/>
        <v>2685.8</v>
      </c>
      <c r="H251" s="8">
        <f t="shared" si="36"/>
        <v>2685.8</v>
      </c>
      <c r="I251" s="24" t="str">
        <f t="shared" si="36"/>
        <v>2994,6</v>
      </c>
      <c r="J251" s="1"/>
      <c r="K251" s="1"/>
      <c r="L251" s="1"/>
      <c r="M251" s="1"/>
      <c r="N251" s="1"/>
    </row>
    <row r="252" spans="1:14" ht="112.5">
      <c r="A252" s="15" t="s">
        <v>65</v>
      </c>
      <c r="B252" s="48" t="s">
        <v>93</v>
      </c>
      <c r="C252" s="48" t="s">
        <v>87</v>
      </c>
      <c r="D252" s="48" t="s">
        <v>245</v>
      </c>
      <c r="E252" s="48" t="s">
        <v>205</v>
      </c>
      <c r="F252" s="7"/>
      <c r="G252" s="7">
        <f t="shared" si="34"/>
        <v>2685.8</v>
      </c>
      <c r="H252" s="8">
        <v>2685.8</v>
      </c>
      <c r="I252" s="50" t="s">
        <v>291</v>
      </c>
      <c r="J252" s="1"/>
      <c r="K252" s="1"/>
      <c r="L252" s="1"/>
      <c r="M252" s="1"/>
      <c r="N252" s="1"/>
    </row>
    <row r="253" spans="1:14" ht="112.5">
      <c r="A253" s="15" t="s">
        <v>246</v>
      </c>
      <c r="B253" s="48" t="s">
        <v>93</v>
      </c>
      <c r="C253" s="48" t="s">
        <v>87</v>
      </c>
      <c r="D253" s="48" t="s">
        <v>247</v>
      </c>
      <c r="E253" s="48"/>
      <c r="F253" s="7"/>
      <c r="G253" s="7">
        <f t="shared" si="34"/>
        <v>984.4</v>
      </c>
      <c r="H253" s="8">
        <f>H254</f>
        <v>984.4</v>
      </c>
      <c r="I253" s="24">
        <f>I254</f>
        <v>984.4</v>
      </c>
      <c r="J253" s="1"/>
      <c r="K253" s="1"/>
      <c r="L253" s="1"/>
      <c r="M253" s="1"/>
      <c r="N253" s="1"/>
    </row>
    <row r="254" spans="1:14" ht="93.75">
      <c r="A254" s="15" t="s">
        <v>63</v>
      </c>
      <c r="B254" s="48" t="s">
        <v>93</v>
      </c>
      <c r="C254" s="48" t="s">
        <v>87</v>
      </c>
      <c r="D254" s="48" t="s">
        <v>247</v>
      </c>
      <c r="E254" s="48">
        <v>600</v>
      </c>
      <c r="F254" s="7"/>
      <c r="G254" s="7">
        <f t="shared" si="34"/>
        <v>984.4</v>
      </c>
      <c r="H254" s="8">
        <f>H255</f>
        <v>984.4</v>
      </c>
      <c r="I254" s="24">
        <f>I255</f>
        <v>984.4</v>
      </c>
      <c r="J254" s="1"/>
      <c r="K254" s="1"/>
      <c r="L254" s="1"/>
      <c r="M254" s="1"/>
      <c r="N254" s="1"/>
    </row>
    <row r="255" spans="1:14" ht="37.5">
      <c r="A255" s="15" t="s">
        <v>64</v>
      </c>
      <c r="B255" s="48" t="s">
        <v>93</v>
      </c>
      <c r="C255" s="48" t="s">
        <v>87</v>
      </c>
      <c r="D255" s="48" t="s">
        <v>247</v>
      </c>
      <c r="E255" s="48">
        <v>610</v>
      </c>
      <c r="F255" s="7"/>
      <c r="G255" s="7">
        <f t="shared" si="34"/>
        <v>984.4</v>
      </c>
      <c r="H255" s="8">
        <f>H256+H257</f>
        <v>984.4</v>
      </c>
      <c r="I255" s="24">
        <f>I256+I257</f>
        <v>984.4</v>
      </c>
      <c r="J255" s="1"/>
      <c r="K255" s="1"/>
      <c r="L255" s="1"/>
      <c r="M255" s="1"/>
      <c r="N255" s="1"/>
    </row>
    <row r="256" spans="1:14" ht="112.5">
      <c r="A256" s="15" t="s">
        <v>65</v>
      </c>
      <c r="B256" s="48" t="s">
        <v>93</v>
      </c>
      <c r="C256" s="48" t="s">
        <v>87</v>
      </c>
      <c r="D256" s="48" t="s">
        <v>247</v>
      </c>
      <c r="E256" s="48" t="s">
        <v>205</v>
      </c>
      <c r="F256" s="7"/>
      <c r="G256" s="7">
        <f t="shared" si="34"/>
        <v>359.4</v>
      </c>
      <c r="H256" s="8">
        <v>359.4</v>
      </c>
      <c r="I256" s="50" t="s">
        <v>292</v>
      </c>
      <c r="J256" s="1"/>
      <c r="K256" s="1"/>
      <c r="L256" s="1"/>
      <c r="M256" s="1"/>
      <c r="N256" s="1"/>
    </row>
    <row r="257" spans="1:14" ht="37.5">
      <c r="A257" s="15" t="s">
        <v>66</v>
      </c>
      <c r="B257" s="48" t="s">
        <v>93</v>
      </c>
      <c r="C257" s="48" t="s">
        <v>87</v>
      </c>
      <c r="D257" s="48" t="s">
        <v>247</v>
      </c>
      <c r="E257" s="48" t="s">
        <v>235</v>
      </c>
      <c r="F257" s="7"/>
      <c r="G257" s="7">
        <f t="shared" si="34"/>
        <v>625</v>
      </c>
      <c r="H257" s="8">
        <v>625</v>
      </c>
      <c r="I257" s="51">
        <v>625</v>
      </c>
      <c r="J257" s="1"/>
      <c r="K257" s="1"/>
      <c r="L257" s="1"/>
      <c r="M257" s="1"/>
      <c r="N257" s="1"/>
    </row>
    <row r="258" spans="1:14" ht="93.75">
      <c r="A258" s="15" t="s">
        <v>226</v>
      </c>
      <c r="B258" s="48" t="s">
        <v>93</v>
      </c>
      <c r="C258" s="48" t="s">
        <v>87</v>
      </c>
      <c r="D258" s="48" t="s">
        <v>224</v>
      </c>
      <c r="E258" s="48"/>
      <c r="F258" s="7"/>
      <c r="G258" s="7">
        <f t="shared" si="34"/>
        <v>6032.6</v>
      </c>
      <c r="H258" s="8">
        <f t="shared" ref="H258:I261" si="37">H259</f>
        <v>6032.6</v>
      </c>
      <c r="I258" s="24">
        <f t="shared" si="37"/>
        <v>6937.5</v>
      </c>
      <c r="J258" s="1"/>
      <c r="K258" s="1"/>
      <c r="L258" s="1"/>
      <c r="M258" s="1"/>
      <c r="N258" s="1"/>
    </row>
    <row r="259" spans="1:14" ht="131.25">
      <c r="A259" s="15" t="s">
        <v>238</v>
      </c>
      <c r="B259" s="48" t="s">
        <v>93</v>
      </c>
      <c r="C259" s="48" t="s">
        <v>87</v>
      </c>
      <c r="D259" s="48" t="s">
        <v>239</v>
      </c>
      <c r="E259" s="48"/>
      <c r="F259" s="7"/>
      <c r="G259" s="7">
        <f t="shared" si="34"/>
        <v>6032.6</v>
      </c>
      <c r="H259" s="8">
        <f t="shared" si="37"/>
        <v>6032.6</v>
      </c>
      <c r="I259" s="24">
        <f t="shared" si="37"/>
        <v>6937.5</v>
      </c>
      <c r="J259" s="1"/>
      <c r="K259" s="1"/>
      <c r="L259" s="1"/>
      <c r="M259" s="1"/>
      <c r="N259" s="1"/>
    </row>
    <row r="260" spans="1:14" ht="93.75">
      <c r="A260" s="15" t="s">
        <v>63</v>
      </c>
      <c r="B260" s="48" t="s">
        <v>93</v>
      </c>
      <c r="C260" s="48" t="s">
        <v>87</v>
      </c>
      <c r="D260" s="48" t="s">
        <v>239</v>
      </c>
      <c r="E260" s="48">
        <v>600</v>
      </c>
      <c r="F260" s="7"/>
      <c r="G260" s="7">
        <f t="shared" si="34"/>
        <v>6032.6</v>
      </c>
      <c r="H260" s="8">
        <f t="shared" si="37"/>
        <v>6032.6</v>
      </c>
      <c r="I260" s="24">
        <f t="shared" si="37"/>
        <v>6937.5</v>
      </c>
      <c r="J260" s="1"/>
      <c r="K260" s="1"/>
      <c r="L260" s="1"/>
      <c r="M260" s="1"/>
      <c r="N260" s="1"/>
    </row>
    <row r="261" spans="1:14" ht="37.5">
      <c r="A261" s="15" t="s">
        <v>64</v>
      </c>
      <c r="B261" s="48" t="s">
        <v>93</v>
      </c>
      <c r="C261" s="48" t="s">
        <v>87</v>
      </c>
      <c r="D261" s="48" t="s">
        <v>239</v>
      </c>
      <c r="E261" s="48">
        <v>610</v>
      </c>
      <c r="F261" s="7"/>
      <c r="G261" s="7">
        <f t="shared" si="34"/>
        <v>6032.6</v>
      </c>
      <c r="H261" s="8">
        <f t="shared" si="37"/>
        <v>6032.6</v>
      </c>
      <c r="I261" s="24">
        <f t="shared" si="37"/>
        <v>6937.5</v>
      </c>
      <c r="J261" s="1"/>
      <c r="K261" s="1"/>
      <c r="L261" s="1"/>
      <c r="M261" s="1"/>
      <c r="N261" s="1"/>
    </row>
    <row r="262" spans="1:14" ht="37.5">
      <c r="A262" s="15" t="s">
        <v>66</v>
      </c>
      <c r="B262" s="48" t="s">
        <v>93</v>
      </c>
      <c r="C262" s="48" t="s">
        <v>87</v>
      </c>
      <c r="D262" s="48" t="s">
        <v>239</v>
      </c>
      <c r="E262" s="48" t="s">
        <v>235</v>
      </c>
      <c r="F262" s="7"/>
      <c r="G262" s="7">
        <f t="shared" ref="G262:G285" si="38">H262-F262</f>
        <v>6032.6</v>
      </c>
      <c r="H262" s="8">
        <v>6032.6</v>
      </c>
      <c r="I262" s="51">
        <v>6937.5</v>
      </c>
      <c r="J262" s="1"/>
      <c r="K262" s="1"/>
      <c r="L262" s="1"/>
      <c r="M262" s="1"/>
      <c r="N262" s="1"/>
    </row>
    <row r="263" spans="1:14" ht="37.5">
      <c r="A263" s="15" t="s">
        <v>18</v>
      </c>
      <c r="B263" s="48" t="s">
        <v>93</v>
      </c>
      <c r="C263" s="48" t="s">
        <v>87</v>
      </c>
      <c r="D263" s="48" t="s">
        <v>107</v>
      </c>
      <c r="E263" s="48"/>
      <c r="F263" s="7">
        <f>F264+F271</f>
        <v>0</v>
      </c>
      <c r="G263" s="7">
        <f t="shared" si="38"/>
        <v>1712.3999999999999</v>
      </c>
      <c r="H263" s="7">
        <f>H264+H271+H268+H285</f>
        <v>1712.3999999999999</v>
      </c>
      <c r="I263" s="7">
        <f>I264+I271+I268+I285</f>
        <v>1711.3</v>
      </c>
      <c r="J263" s="1"/>
      <c r="K263" s="1"/>
      <c r="L263" s="1"/>
      <c r="M263" s="1"/>
      <c r="N263" s="1"/>
    </row>
    <row r="264" spans="1:14" ht="93.75">
      <c r="A264" s="15" t="s">
        <v>324</v>
      </c>
      <c r="B264" s="48" t="s">
        <v>93</v>
      </c>
      <c r="C264" s="48" t="s">
        <v>87</v>
      </c>
      <c r="D264" s="48" t="s">
        <v>155</v>
      </c>
      <c r="E264" s="48"/>
      <c r="F264" s="7"/>
      <c r="G264" s="7">
        <f t="shared" si="38"/>
        <v>39.5</v>
      </c>
      <c r="H264" s="8">
        <v>39.5</v>
      </c>
      <c r="I264" s="50" t="s">
        <v>293</v>
      </c>
      <c r="J264" s="1"/>
      <c r="K264" s="1"/>
      <c r="L264" s="1"/>
      <c r="M264" s="1"/>
      <c r="N264" s="1"/>
    </row>
    <row r="265" spans="1:14" ht="93.75">
      <c r="A265" s="15" t="s">
        <v>63</v>
      </c>
      <c r="B265" s="48" t="s">
        <v>93</v>
      </c>
      <c r="C265" s="48" t="s">
        <v>87</v>
      </c>
      <c r="D265" s="48" t="s">
        <v>155</v>
      </c>
      <c r="E265" s="48">
        <v>600</v>
      </c>
      <c r="F265" s="7"/>
      <c r="G265" s="7">
        <f t="shared" si="38"/>
        <v>39.5</v>
      </c>
      <c r="H265" s="8">
        <v>39.5</v>
      </c>
      <c r="I265" s="50" t="s">
        <v>293</v>
      </c>
      <c r="J265" s="1"/>
      <c r="K265" s="1"/>
      <c r="L265" s="1"/>
      <c r="M265" s="1"/>
      <c r="N265" s="1"/>
    </row>
    <row r="266" spans="1:14" ht="37.5">
      <c r="A266" s="15" t="s">
        <v>64</v>
      </c>
      <c r="B266" s="48" t="s">
        <v>93</v>
      </c>
      <c r="C266" s="48" t="s">
        <v>87</v>
      </c>
      <c r="D266" s="48" t="s">
        <v>155</v>
      </c>
      <c r="E266" s="48">
        <v>610</v>
      </c>
      <c r="F266" s="7"/>
      <c r="G266" s="7">
        <f t="shared" si="38"/>
        <v>39.5</v>
      </c>
      <c r="H266" s="8">
        <v>39.5</v>
      </c>
      <c r="I266" s="50" t="s">
        <v>293</v>
      </c>
      <c r="J266" s="1"/>
      <c r="K266" s="1"/>
      <c r="L266" s="1"/>
      <c r="M266" s="1"/>
      <c r="N266" s="1"/>
    </row>
    <row r="267" spans="1:14" ht="112.5">
      <c r="A267" s="15" t="s">
        <v>65</v>
      </c>
      <c r="B267" s="48" t="s">
        <v>93</v>
      </c>
      <c r="C267" s="48" t="s">
        <v>87</v>
      </c>
      <c r="D267" s="48" t="s">
        <v>155</v>
      </c>
      <c r="E267" s="48">
        <v>611</v>
      </c>
      <c r="F267" s="7"/>
      <c r="G267" s="7">
        <f t="shared" si="38"/>
        <v>39.5</v>
      </c>
      <c r="H267" s="8">
        <v>39.5</v>
      </c>
      <c r="I267" s="50" t="s">
        <v>293</v>
      </c>
      <c r="J267" s="1"/>
      <c r="K267" s="1"/>
      <c r="L267" s="1"/>
      <c r="M267" s="1"/>
      <c r="N267" s="1"/>
    </row>
    <row r="268" spans="1:14" ht="75">
      <c r="A268" s="15" t="s">
        <v>201</v>
      </c>
      <c r="B268" s="48" t="s">
        <v>93</v>
      </c>
      <c r="C268" s="48" t="s">
        <v>87</v>
      </c>
      <c r="D268" s="48" t="s">
        <v>127</v>
      </c>
      <c r="E268" s="48"/>
      <c r="F268" s="7"/>
      <c r="G268" s="7">
        <f t="shared" si="38"/>
        <v>120</v>
      </c>
      <c r="H268" s="8">
        <v>120</v>
      </c>
      <c r="I268" s="51">
        <v>120</v>
      </c>
      <c r="J268" s="1"/>
      <c r="K268" s="1"/>
      <c r="L268" s="1"/>
      <c r="M268" s="1"/>
      <c r="N268" s="1"/>
    </row>
    <row r="269" spans="1:14" ht="37.5">
      <c r="A269" s="15" t="s">
        <v>64</v>
      </c>
      <c r="B269" s="48" t="s">
        <v>93</v>
      </c>
      <c r="C269" s="48" t="s">
        <v>87</v>
      </c>
      <c r="D269" s="48" t="s">
        <v>127</v>
      </c>
      <c r="E269" s="48">
        <v>610</v>
      </c>
      <c r="F269" s="7"/>
      <c r="G269" s="7">
        <f>H269-F269</f>
        <v>120</v>
      </c>
      <c r="H269" s="8">
        <v>120</v>
      </c>
      <c r="I269" s="51">
        <v>120</v>
      </c>
      <c r="J269" s="1"/>
      <c r="K269" s="1"/>
      <c r="L269" s="1"/>
      <c r="M269" s="1"/>
      <c r="N269" s="1"/>
    </row>
    <row r="270" spans="1:14" ht="112.5">
      <c r="A270" s="15" t="s">
        <v>65</v>
      </c>
      <c r="B270" s="48" t="s">
        <v>93</v>
      </c>
      <c r="C270" s="48" t="s">
        <v>87</v>
      </c>
      <c r="D270" s="48" t="s">
        <v>127</v>
      </c>
      <c r="E270" s="48">
        <v>611</v>
      </c>
      <c r="F270" s="7"/>
      <c r="G270" s="7">
        <f t="shared" si="38"/>
        <v>120</v>
      </c>
      <c r="H270" s="8">
        <v>120</v>
      </c>
      <c r="I270" s="51">
        <v>120</v>
      </c>
      <c r="J270" s="1"/>
      <c r="K270" s="1"/>
      <c r="L270" s="1"/>
      <c r="M270" s="1"/>
      <c r="N270" s="1"/>
    </row>
    <row r="271" spans="1:14" ht="75">
      <c r="A271" s="15" t="s">
        <v>323</v>
      </c>
      <c r="B271" s="48" t="s">
        <v>93</v>
      </c>
      <c r="C271" s="48" t="s">
        <v>87</v>
      </c>
      <c r="D271" s="48" t="s">
        <v>148</v>
      </c>
      <c r="E271" s="47"/>
      <c r="F271" s="7">
        <f>F272+F277</f>
        <v>0</v>
      </c>
      <c r="G271" s="7">
        <f t="shared" si="38"/>
        <v>1548.8999999999999</v>
      </c>
      <c r="H271" s="7">
        <f>H272+H277+H281</f>
        <v>1548.8999999999999</v>
      </c>
      <c r="I271" s="7">
        <f>I272+I277+I281</f>
        <v>1547.8</v>
      </c>
      <c r="J271" s="1"/>
      <c r="K271" s="1"/>
      <c r="L271" s="1"/>
      <c r="M271" s="1"/>
      <c r="N271" s="1"/>
    </row>
    <row r="272" spans="1:14" ht="56.25">
      <c r="A272" s="15" t="s">
        <v>152</v>
      </c>
      <c r="B272" s="48" t="s">
        <v>93</v>
      </c>
      <c r="C272" s="48" t="s">
        <v>87</v>
      </c>
      <c r="D272" s="48" t="s">
        <v>153</v>
      </c>
      <c r="E272" s="47"/>
      <c r="F272" s="7"/>
      <c r="G272" s="7">
        <f t="shared" si="38"/>
        <v>512.4</v>
      </c>
      <c r="H272" s="8">
        <f>H274+H273</f>
        <v>512.4</v>
      </c>
      <c r="I272" s="8">
        <f>I274+I273</f>
        <v>512.4</v>
      </c>
      <c r="J272" s="1"/>
      <c r="K272" s="1"/>
      <c r="L272" s="1"/>
      <c r="M272" s="1"/>
      <c r="N272" s="1"/>
    </row>
    <row r="273" spans="1:14" ht="37.5">
      <c r="A273" s="15" t="s">
        <v>11</v>
      </c>
      <c r="B273" s="48" t="s">
        <v>93</v>
      </c>
      <c r="C273" s="48" t="s">
        <v>87</v>
      </c>
      <c r="D273" s="48" t="s">
        <v>153</v>
      </c>
      <c r="E273" s="48" t="s">
        <v>178</v>
      </c>
      <c r="F273" s="7"/>
      <c r="G273" s="8">
        <f>H273-F273</f>
        <v>5</v>
      </c>
      <c r="H273" s="8">
        <v>5</v>
      </c>
      <c r="I273" s="51">
        <v>5</v>
      </c>
      <c r="J273" s="1"/>
      <c r="K273" s="1"/>
      <c r="L273" s="1"/>
      <c r="M273" s="1"/>
      <c r="N273" s="1"/>
    </row>
    <row r="274" spans="1:14" ht="93.75">
      <c r="A274" s="15" t="s">
        <v>63</v>
      </c>
      <c r="B274" s="48" t="s">
        <v>93</v>
      </c>
      <c r="C274" s="48" t="s">
        <v>87</v>
      </c>
      <c r="D274" s="48" t="s">
        <v>153</v>
      </c>
      <c r="E274" s="48">
        <v>600</v>
      </c>
      <c r="F274" s="7"/>
      <c r="G274" s="7">
        <f>H274-F274</f>
        <v>507.4</v>
      </c>
      <c r="H274" s="8">
        <f t="shared" ref="H274:I275" si="39">H275</f>
        <v>507.4</v>
      </c>
      <c r="I274" s="24">
        <f t="shared" si="39"/>
        <v>507.4</v>
      </c>
      <c r="J274" s="1"/>
      <c r="K274" s="1"/>
      <c r="L274" s="1"/>
      <c r="M274" s="1"/>
      <c r="N274" s="1"/>
    </row>
    <row r="275" spans="1:14" ht="37.5">
      <c r="A275" s="15" t="s">
        <v>64</v>
      </c>
      <c r="B275" s="48" t="s">
        <v>93</v>
      </c>
      <c r="C275" s="48" t="s">
        <v>87</v>
      </c>
      <c r="D275" s="48" t="s">
        <v>153</v>
      </c>
      <c r="E275" s="48">
        <v>610</v>
      </c>
      <c r="F275" s="7"/>
      <c r="G275" s="7">
        <f t="shared" si="38"/>
        <v>507.4</v>
      </c>
      <c r="H275" s="8">
        <f t="shared" si="39"/>
        <v>507.4</v>
      </c>
      <c r="I275" s="24">
        <f t="shared" si="39"/>
        <v>507.4</v>
      </c>
      <c r="J275" s="1"/>
      <c r="K275" s="1"/>
      <c r="L275" s="1"/>
      <c r="M275" s="1"/>
      <c r="N275" s="1"/>
    </row>
    <row r="276" spans="1:14" ht="112.5">
      <c r="A276" s="15" t="s">
        <v>65</v>
      </c>
      <c r="B276" s="48" t="s">
        <v>93</v>
      </c>
      <c r="C276" s="48" t="s">
        <v>87</v>
      </c>
      <c r="D276" s="48" t="s">
        <v>153</v>
      </c>
      <c r="E276" s="48">
        <v>611</v>
      </c>
      <c r="F276" s="7"/>
      <c r="G276" s="7">
        <f t="shared" si="38"/>
        <v>507.4</v>
      </c>
      <c r="H276" s="8">
        <v>507.4</v>
      </c>
      <c r="I276" s="51">
        <v>507.4</v>
      </c>
      <c r="J276" s="1"/>
      <c r="K276" s="1"/>
      <c r="L276" s="1"/>
      <c r="M276" s="1"/>
      <c r="N276" s="1"/>
    </row>
    <row r="277" spans="1:14" ht="56.25">
      <c r="A277" s="15" t="s">
        <v>84</v>
      </c>
      <c r="B277" s="48" t="s">
        <v>93</v>
      </c>
      <c r="C277" s="48" t="s">
        <v>87</v>
      </c>
      <c r="D277" s="48" t="s">
        <v>150</v>
      </c>
      <c r="E277" s="47"/>
      <c r="F277" s="7"/>
      <c r="G277" s="7">
        <f t="shared" si="38"/>
        <v>918.3</v>
      </c>
      <c r="H277" s="8">
        <f t="shared" ref="H277:I279" si="40">H278</f>
        <v>918.3</v>
      </c>
      <c r="I277" s="24" t="str">
        <f t="shared" si="40"/>
        <v>917,2</v>
      </c>
      <c r="J277" s="1"/>
      <c r="K277" s="1"/>
      <c r="L277" s="1"/>
      <c r="M277" s="1"/>
      <c r="N277" s="1"/>
    </row>
    <row r="278" spans="1:14" ht="93.75">
      <c r="A278" s="15" t="s">
        <v>63</v>
      </c>
      <c r="B278" s="48" t="s">
        <v>93</v>
      </c>
      <c r="C278" s="48" t="s">
        <v>87</v>
      </c>
      <c r="D278" s="48" t="s">
        <v>150</v>
      </c>
      <c r="E278" s="48">
        <v>600</v>
      </c>
      <c r="F278" s="7"/>
      <c r="G278" s="7">
        <f t="shared" si="38"/>
        <v>918.3</v>
      </c>
      <c r="H278" s="8">
        <f t="shared" si="40"/>
        <v>918.3</v>
      </c>
      <c r="I278" s="24" t="str">
        <f t="shared" si="40"/>
        <v>917,2</v>
      </c>
      <c r="J278" s="1"/>
      <c r="K278" s="1"/>
      <c r="L278" s="1"/>
      <c r="M278" s="1"/>
      <c r="N278" s="1"/>
    </row>
    <row r="279" spans="1:14" ht="37.5">
      <c r="A279" s="15" t="s">
        <v>64</v>
      </c>
      <c r="B279" s="48" t="s">
        <v>93</v>
      </c>
      <c r="C279" s="48" t="s">
        <v>87</v>
      </c>
      <c r="D279" s="48" t="s">
        <v>150</v>
      </c>
      <c r="E279" s="48">
        <v>610</v>
      </c>
      <c r="F279" s="7"/>
      <c r="G279" s="7">
        <f t="shared" si="38"/>
        <v>918.3</v>
      </c>
      <c r="H279" s="8">
        <f t="shared" si="40"/>
        <v>918.3</v>
      </c>
      <c r="I279" s="24" t="str">
        <f t="shared" si="40"/>
        <v>917,2</v>
      </c>
      <c r="J279" s="1"/>
      <c r="K279" s="1"/>
      <c r="L279" s="1"/>
      <c r="M279" s="1"/>
      <c r="N279" s="1"/>
    </row>
    <row r="280" spans="1:14" ht="112.5">
      <c r="A280" s="15" t="s">
        <v>65</v>
      </c>
      <c r="B280" s="48" t="s">
        <v>93</v>
      </c>
      <c r="C280" s="48" t="s">
        <v>87</v>
      </c>
      <c r="D280" s="48" t="s">
        <v>150</v>
      </c>
      <c r="E280" s="48">
        <v>611</v>
      </c>
      <c r="F280" s="7"/>
      <c r="G280" s="7">
        <f>H280-F280</f>
        <v>918.3</v>
      </c>
      <c r="H280" s="8">
        <v>918.3</v>
      </c>
      <c r="I280" s="50" t="s">
        <v>295</v>
      </c>
      <c r="J280" s="1"/>
      <c r="K280" s="1"/>
      <c r="L280" s="1"/>
      <c r="M280" s="1"/>
      <c r="N280" s="1"/>
    </row>
    <row r="281" spans="1:14" ht="37.5">
      <c r="A281" s="15" t="s">
        <v>199</v>
      </c>
      <c r="B281" s="48" t="s">
        <v>93</v>
      </c>
      <c r="C281" s="48" t="s">
        <v>87</v>
      </c>
      <c r="D281" s="48" t="s">
        <v>200</v>
      </c>
      <c r="E281" s="47"/>
      <c r="F281" s="7"/>
      <c r="G281" s="7">
        <f t="shared" si="38"/>
        <v>118.2</v>
      </c>
      <c r="H281" s="8">
        <f t="shared" ref="H281:I283" si="41">H282</f>
        <v>118.2</v>
      </c>
      <c r="I281" s="24" t="str">
        <f t="shared" si="41"/>
        <v>118,2</v>
      </c>
      <c r="J281" s="1"/>
      <c r="K281" s="1"/>
      <c r="L281" s="1"/>
      <c r="M281" s="1"/>
      <c r="N281" s="1"/>
    </row>
    <row r="282" spans="1:14" ht="93.75">
      <c r="A282" s="15" t="s">
        <v>63</v>
      </c>
      <c r="B282" s="48" t="s">
        <v>93</v>
      </c>
      <c r="C282" s="48" t="s">
        <v>87</v>
      </c>
      <c r="D282" s="48" t="s">
        <v>200</v>
      </c>
      <c r="E282" s="48">
        <v>600</v>
      </c>
      <c r="F282" s="7"/>
      <c r="G282" s="7">
        <f t="shared" si="38"/>
        <v>118.2</v>
      </c>
      <c r="H282" s="8">
        <f t="shared" si="41"/>
        <v>118.2</v>
      </c>
      <c r="I282" s="24" t="str">
        <f t="shared" si="41"/>
        <v>118,2</v>
      </c>
      <c r="J282" s="1"/>
      <c r="K282" s="1"/>
      <c r="L282" s="1"/>
      <c r="M282" s="1"/>
      <c r="N282" s="1"/>
    </row>
    <row r="283" spans="1:14" ht="37.5">
      <c r="A283" s="15" t="s">
        <v>64</v>
      </c>
      <c r="B283" s="48" t="s">
        <v>93</v>
      </c>
      <c r="C283" s="48" t="s">
        <v>87</v>
      </c>
      <c r="D283" s="48" t="s">
        <v>200</v>
      </c>
      <c r="E283" s="48">
        <v>610</v>
      </c>
      <c r="F283" s="7"/>
      <c r="G283" s="7">
        <f t="shared" si="38"/>
        <v>118.2</v>
      </c>
      <c r="H283" s="8">
        <f t="shared" si="41"/>
        <v>118.2</v>
      </c>
      <c r="I283" s="24" t="str">
        <f t="shared" si="41"/>
        <v>118,2</v>
      </c>
      <c r="J283" s="1"/>
      <c r="K283" s="1"/>
      <c r="L283" s="1"/>
      <c r="M283" s="1"/>
      <c r="N283" s="1"/>
    </row>
    <row r="284" spans="1:14" ht="112.5">
      <c r="A284" s="15" t="s">
        <v>65</v>
      </c>
      <c r="B284" s="48" t="s">
        <v>93</v>
      </c>
      <c r="C284" s="48" t="s">
        <v>87</v>
      </c>
      <c r="D284" s="48" t="s">
        <v>200</v>
      </c>
      <c r="E284" s="48">
        <v>611</v>
      </c>
      <c r="F284" s="7"/>
      <c r="G284" s="7">
        <f t="shared" si="38"/>
        <v>118.2</v>
      </c>
      <c r="H284" s="8">
        <v>118.2</v>
      </c>
      <c r="I284" s="50" t="s">
        <v>296</v>
      </c>
      <c r="J284" s="1"/>
      <c r="K284" s="1"/>
      <c r="L284" s="1"/>
      <c r="M284" s="1"/>
      <c r="N284" s="1"/>
    </row>
    <row r="285" spans="1:14" ht="75">
      <c r="A285" s="15" t="s">
        <v>202</v>
      </c>
      <c r="B285" s="48" t="s">
        <v>93</v>
      </c>
      <c r="C285" s="48" t="s">
        <v>87</v>
      </c>
      <c r="D285" s="48" t="s">
        <v>203</v>
      </c>
      <c r="E285" s="48"/>
      <c r="F285" s="7"/>
      <c r="G285" s="7">
        <f t="shared" si="38"/>
        <v>4</v>
      </c>
      <c r="H285" s="8">
        <v>4</v>
      </c>
      <c r="I285" s="51">
        <v>4</v>
      </c>
      <c r="J285" s="1"/>
      <c r="K285" s="1"/>
      <c r="L285" s="1"/>
      <c r="M285" s="1"/>
      <c r="N285" s="1"/>
    </row>
    <row r="286" spans="1:14" ht="37.5">
      <c r="A286" s="15" t="s">
        <v>64</v>
      </c>
      <c r="B286" s="48" t="s">
        <v>93</v>
      </c>
      <c r="C286" s="48" t="s">
        <v>87</v>
      </c>
      <c r="D286" s="48" t="s">
        <v>203</v>
      </c>
      <c r="E286" s="48" t="s">
        <v>204</v>
      </c>
      <c r="F286" s="7"/>
      <c r="G286" s="7">
        <f t="shared" ref="G286:G333" si="42">H286-F286</f>
        <v>4</v>
      </c>
      <c r="H286" s="8">
        <v>4</v>
      </c>
      <c r="I286" s="51">
        <v>4</v>
      </c>
      <c r="J286" s="1"/>
      <c r="K286" s="1"/>
      <c r="L286" s="1"/>
      <c r="M286" s="1"/>
      <c r="N286" s="1"/>
    </row>
    <row r="287" spans="1:14" ht="112.5">
      <c r="A287" s="15" t="s">
        <v>65</v>
      </c>
      <c r="B287" s="48" t="s">
        <v>93</v>
      </c>
      <c r="C287" s="48" t="s">
        <v>87</v>
      </c>
      <c r="D287" s="48" t="s">
        <v>203</v>
      </c>
      <c r="E287" s="48" t="s">
        <v>205</v>
      </c>
      <c r="F287" s="7"/>
      <c r="G287" s="7">
        <f t="shared" si="42"/>
        <v>4</v>
      </c>
      <c r="H287" s="8">
        <v>4</v>
      </c>
      <c r="I287" s="51">
        <v>4</v>
      </c>
      <c r="J287" s="1"/>
      <c r="K287" s="1"/>
      <c r="L287" s="1"/>
      <c r="M287" s="1"/>
      <c r="N287" s="1"/>
    </row>
    <row r="288" spans="1:14" ht="37.5">
      <c r="A288" s="44" t="s">
        <v>206</v>
      </c>
      <c r="B288" s="46" t="s">
        <v>93</v>
      </c>
      <c r="C288" s="46" t="s">
        <v>92</v>
      </c>
      <c r="D288" s="46"/>
      <c r="E288" s="46"/>
      <c r="F288" s="19"/>
      <c r="G288" s="19">
        <f t="shared" si="42"/>
        <v>769.1</v>
      </c>
      <c r="H288" s="16">
        <f>H289</f>
        <v>769.1</v>
      </c>
      <c r="I288" s="25">
        <f>I289</f>
        <v>769.1</v>
      </c>
      <c r="J288" s="1"/>
      <c r="K288" s="1"/>
      <c r="L288" s="1"/>
      <c r="M288" s="1"/>
      <c r="N288" s="1"/>
    </row>
    <row r="289" spans="1:14" ht="150">
      <c r="A289" s="15" t="s">
        <v>13</v>
      </c>
      <c r="B289" s="48" t="s">
        <v>93</v>
      </c>
      <c r="C289" s="48" t="s">
        <v>92</v>
      </c>
      <c r="D289" s="48" t="s">
        <v>128</v>
      </c>
      <c r="E289" s="47"/>
      <c r="F289" s="7"/>
      <c r="G289" s="7">
        <f t="shared" si="42"/>
        <v>769.1</v>
      </c>
      <c r="H289" s="8">
        <f>H290+H293+H296</f>
        <v>769.1</v>
      </c>
      <c r="I289" s="24">
        <f>I290+I293+I296</f>
        <v>769.1</v>
      </c>
      <c r="J289" s="1"/>
      <c r="K289" s="1"/>
      <c r="L289" s="1"/>
      <c r="M289" s="1"/>
      <c r="N289" s="1"/>
    </row>
    <row r="290" spans="1:14" ht="93.75">
      <c r="A290" s="15" t="s">
        <v>7</v>
      </c>
      <c r="B290" s="48" t="s">
        <v>93</v>
      </c>
      <c r="C290" s="48" t="s">
        <v>92</v>
      </c>
      <c r="D290" s="48" t="s">
        <v>128</v>
      </c>
      <c r="E290" s="48">
        <v>100</v>
      </c>
      <c r="F290" s="7"/>
      <c r="G290" s="7">
        <f t="shared" si="42"/>
        <v>607.1</v>
      </c>
      <c r="H290" s="8">
        <f>H291</f>
        <v>607.1</v>
      </c>
      <c r="I290" s="24" t="str">
        <f>I291</f>
        <v>607,1</v>
      </c>
      <c r="J290" s="1"/>
      <c r="K290" s="1"/>
      <c r="L290" s="1"/>
      <c r="M290" s="1"/>
      <c r="N290" s="1"/>
    </row>
    <row r="291" spans="1:14" ht="37.5">
      <c r="A291" s="15" t="s">
        <v>8</v>
      </c>
      <c r="B291" s="48" t="s">
        <v>93</v>
      </c>
      <c r="C291" s="48" t="s">
        <v>92</v>
      </c>
      <c r="D291" s="48" t="s">
        <v>128</v>
      </c>
      <c r="E291" s="48">
        <v>110</v>
      </c>
      <c r="F291" s="7"/>
      <c r="G291" s="7">
        <f t="shared" si="42"/>
        <v>607.1</v>
      </c>
      <c r="H291" s="8">
        <f>H292</f>
        <v>607.1</v>
      </c>
      <c r="I291" s="24" t="str">
        <f>I292</f>
        <v>607,1</v>
      </c>
      <c r="J291" s="1"/>
      <c r="K291" s="1"/>
      <c r="L291" s="1"/>
      <c r="M291" s="1"/>
      <c r="N291" s="1"/>
    </row>
    <row r="292" spans="1:14" ht="37.5">
      <c r="A292" s="15" t="s">
        <v>9</v>
      </c>
      <c r="B292" s="48" t="s">
        <v>93</v>
      </c>
      <c r="C292" s="48" t="s">
        <v>92</v>
      </c>
      <c r="D292" s="48" t="s">
        <v>128</v>
      </c>
      <c r="E292" s="48">
        <v>111</v>
      </c>
      <c r="F292" s="7"/>
      <c r="G292" s="7">
        <f t="shared" si="42"/>
        <v>607.1</v>
      </c>
      <c r="H292" s="8">
        <v>607.1</v>
      </c>
      <c r="I292" s="50" t="s">
        <v>297</v>
      </c>
      <c r="J292" s="1"/>
      <c r="K292" s="1"/>
      <c r="L292" s="1"/>
      <c r="M292" s="1"/>
      <c r="N292" s="1"/>
    </row>
    <row r="293" spans="1:14" ht="37.5">
      <c r="A293" s="15" t="s">
        <v>10</v>
      </c>
      <c r="B293" s="48" t="s">
        <v>93</v>
      </c>
      <c r="C293" s="48" t="s">
        <v>92</v>
      </c>
      <c r="D293" s="48" t="s">
        <v>128</v>
      </c>
      <c r="E293" s="48">
        <v>240</v>
      </c>
      <c r="F293" s="7"/>
      <c r="G293" s="7">
        <f t="shared" si="42"/>
        <v>161</v>
      </c>
      <c r="H293" s="8">
        <f>H294+H295</f>
        <v>161</v>
      </c>
      <c r="I293" s="24">
        <f>I294+I295</f>
        <v>161</v>
      </c>
      <c r="J293" s="1"/>
      <c r="K293" s="1"/>
      <c r="L293" s="1"/>
      <c r="M293" s="1"/>
      <c r="N293" s="1"/>
    </row>
    <row r="294" spans="1:14" ht="56.25">
      <c r="A294" s="15" t="s">
        <v>196</v>
      </c>
      <c r="B294" s="48" t="s">
        <v>93</v>
      </c>
      <c r="C294" s="48" t="s">
        <v>92</v>
      </c>
      <c r="D294" s="48" t="s">
        <v>128</v>
      </c>
      <c r="E294" s="48" t="s">
        <v>197</v>
      </c>
      <c r="F294" s="7"/>
      <c r="G294" s="7">
        <f t="shared" si="42"/>
        <v>30</v>
      </c>
      <c r="H294" s="8">
        <v>30</v>
      </c>
      <c r="I294" s="51">
        <v>30</v>
      </c>
      <c r="J294" s="1"/>
      <c r="K294" s="1"/>
      <c r="L294" s="1"/>
      <c r="M294" s="1"/>
      <c r="N294" s="1"/>
    </row>
    <row r="295" spans="1:14" ht="37.5">
      <c r="A295" s="15" t="s">
        <v>11</v>
      </c>
      <c r="B295" s="48" t="s">
        <v>93</v>
      </c>
      <c r="C295" s="48" t="s">
        <v>92</v>
      </c>
      <c r="D295" s="48" t="s">
        <v>128</v>
      </c>
      <c r="E295" s="48">
        <v>244</v>
      </c>
      <c r="F295" s="7"/>
      <c r="G295" s="7">
        <f t="shared" si="42"/>
        <v>131</v>
      </c>
      <c r="H295" s="8">
        <v>131</v>
      </c>
      <c r="I295" s="51">
        <v>131</v>
      </c>
      <c r="J295" s="1"/>
      <c r="K295" s="1"/>
      <c r="L295" s="1"/>
      <c r="M295" s="1"/>
      <c r="N295" s="1"/>
    </row>
    <row r="296" spans="1:14" ht="37.5">
      <c r="A296" s="15" t="s">
        <v>12</v>
      </c>
      <c r="B296" s="48" t="s">
        <v>93</v>
      </c>
      <c r="C296" s="48" t="s">
        <v>92</v>
      </c>
      <c r="D296" s="48" t="s">
        <v>128</v>
      </c>
      <c r="E296" s="48">
        <v>850</v>
      </c>
      <c r="F296" s="7"/>
      <c r="G296" s="7">
        <f t="shared" si="42"/>
        <v>1</v>
      </c>
      <c r="H296" s="8">
        <f>H297</f>
        <v>1</v>
      </c>
      <c r="I296" s="24">
        <f>I297</f>
        <v>1</v>
      </c>
      <c r="J296" s="1"/>
      <c r="K296" s="1"/>
      <c r="L296" s="1"/>
      <c r="M296" s="1"/>
      <c r="N296" s="1"/>
    </row>
    <row r="297" spans="1:14" ht="37.5">
      <c r="A297" s="15" t="s">
        <v>12</v>
      </c>
      <c r="B297" s="48" t="s">
        <v>93</v>
      </c>
      <c r="C297" s="48" t="s">
        <v>92</v>
      </c>
      <c r="D297" s="48" t="s">
        <v>128</v>
      </c>
      <c r="E297" s="48">
        <v>852</v>
      </c>
      <c r="F297" s="7"/>
      <c r="G297" s="7">
        <f t="shared" si="42"/>
        <v>1</v>
      </c>
      <c r="H297" s="8">
        <v>1</v>
      </c>
      <c r="I297" s="51">
        <v>1</v>
      </c>
      <c r="J297" s="1"/>
      <c r="K297" s="1"/>
      <c r="L297" s="1"/>
      <c r="M297" s="1"/>
      <c r="N297" s="1"/>
    </row>
    <row r="298" spans="1:14" ht="37.5">
      <c r="A298" s="44" t="s">
        <v>67</v>
      </c>
      <c r="B298" s="46" t="s">
        <v>94</v>
      </c>
      <c r="C298" s="46"/>
      <c r="D298" s="49"/>
      <c r="E298" s="49"/>
      <c r="F298" s="19">
        <f>F299</f>
        <v>20234.400000000001</v>
      </c>
      <c r="G298" s="19">
        <f t="shared" si="42"/>
        <v>1768</v>
      </c>
      <c r="H298" s="19">
        <f t="shared" ref="H298:I298" si="43">H299</f>
        <v>22002.400000000001</v>
      </c>
      <c r="I298" s="19">
        <f t="shared" si="43"/>
        <v>21827.7</v>
      </c>
      <c r="J298" s="1"/>
      <c r="K298" s="1"/>
      <c r="L298" s="1"/>
      <c r="M298" s="1"/>
      <c r="N298" s="1"/>
    </row>
    <row r="299" spans="1:14" ht="18.75">
      <c r="A299" s="44" t="s">
        <v>68</v>
      </c>
      <c r="B299" s="46" t="s">
        <v>94</v>
      </c>
      <c r="C299" s="46" t="s">
        <v>86</v>
      </c>
      <c r="D299" s="49"/>
      <c r="E299" s="49"/>
      <c r="F299" s="19">
        <f>F300+F304+F308+F312+F316+F330</f>
        <v>20234.400000000001</v>
      </c>
      <c r="G299" s="19">
        <f t="shared" si="42"/>
        <v>1768</v>
      </c>
      <c r="H299" s="19">
        <f>H300+H304+H308+H312+H316+H330</f>
        <v>22002.400000000001</v>
      </c>
      <c r="I299" s="19">
        <f>I300+I304+I308+I312+I316+I330</f>
        <v>21827.7</v>
      </c>
      <c r="J299" s="1"/>
      <c r="K299" s="1"/>
      <c r="L299" s="1"/>
      <c r="M299" s="1"/>
      <c r="N299" s="1"/>
    </row>
    <row r="300" spans="1:14" ht="56.25">
      <c r="A300" s="15" t="s">
        <v>69</v>
      </c>
      <c r="B300" s="48" t="s">
        <v>94</v>
      </c>
      <c r="C300" s="48" t="s">
        <v>86</v>
      </c>
      <c r="D300" s="48" t="s">
        <v>70</v>
      </c>
      <c r="E300" s="47"/>
      <c r="F300" s="7">
        <v>38.5</v>
      </c>
      <c r="G300" s="7">
        <f t="shared" si="42"/>
        <v>9.7999999999999972</v>
      </c>
      <c r="H300" s="7">
        <f t="shared" ref="H300:I302" si="44">H301</f>
        <v>48.3</v>
      </c>
      <c r="I300" s="7" t="str">
        <f t="shared" si="44"/>
        <v>48,3</v>
      </c>
      <c r="J300" s="1"/>
      <c r="K300" s="1"/>
      <c r="L300" s="1"/>
      <c r="M300" s="1"/>
      <c r="N300" s="1"/>
    </row>
    <row r="301" spans="1:14" ht="93.75">
      <c r="A301" s="15" t="s">
        <v>63</v>
      </c>
      <c r="B301" s="48" t="s">
        <v>94</v>
      </c>
      <c r="C301" s="48" t="s">
        <v>86</v>
      </c>
      <c r="D301" s="48" t="s">
        <v>70</v>
      </c>
      <c r="E301" s="48">
        <v>600</v>
      </c>
      <c r="F301" s="7">
        <v>38.5</v>
      </c>
      <c r="G301" s="7">
        <f t="shared" si="42"/>
        <v>9.7999999999999972</v>
      </c>
      <c r="H301" s="7">
        <f t="shared" si="44"/>
        <v>48.3</v>
      </c>
      <c r="I301" s="7" t="str">
        <f t="shared" si="44"/>
        <v>48,3</v>
      </c>
      <c r="J301" s="1"/>
      <c r="K301" s="1"/>
      <c r="L301" s="1"/>
      <c r="M301" s="1"/>
      <c r="N301" s="1"/>
    </row>
    <row r="302" spans="1:14" ht="37.5">
      <c r="A302" s="15" t="s">
        <v>64</v>
      </c>
      <c r="B302" s="48" t="s">
        <v>94</v>
      </c>
      <c r="C302" s="48" t="s">
        <v>86</v>
      </c>
      <c r="D302" s="48" t="s">
        <v>70</v>
      </c>
      <c r="E302" s="48">
        <v>610</v>
      </c>
      <c r="F302" s="7">
        <v>38.5</v>
      </c>
      <c r="G302" s="7">
        <f t="shared" si="42"/>
        <v>9.7999999999999972</v>
      </c>
      <c r="H302" s="7">
        <f t="shared" si="44"/>
        <v>48.3</v>
      </c>
      <c r="I302" s="7" t="str">
        <f t="shared" si="44"/>
        <v>48,3</v>
      </c>
      <c r="J302" s="1"/>
      <c r="K302" s="1"/>
      <c r="L302" s="1"/>
      <c r="M302" s="1"/>
      <c r="N302" s="1"/>
    </row>
    <row r="303" spans="1:14" ht="37.5">
      <c r="A303" s="15" t="s">
        <v>66</v>
      </c>
      <c r="B303" s="48" t="s">
        <v>94</v>
      </c>
      <c r="C303" s="48" t="s">
        <v>86</v>
      </c>
      <c r="D303" s="48" t="s">
        <v>70</v>
      </c>
      <c r="E303" s="48">
        <v>612</v>
      </c>
      <c r="F303" s="7">
        <v>38.5</v>
      </c>
      <c r="G303" s="7">
        <f t="shared" si="42"/>
        <v>9.7999999999999972</v>
      </c>
      <c r="H303" s="7">
        <v>48.3</v>
      </c>
      <c r="I303" s="50" t="s">
        <v>298</v>
      </c>
      <c r="J303" s="1"/>
      <c r="K303" s="1"/>
      <c r="L303" s="1"/>
      <c r="M303" s="1"/>
      <c r="N303" s="1"/>
    </row>
    <row r="304" spans="1:14" ht="131.25">
      <c r="A304" s="15" t="s">
        <v>157</v>
      </c>
      <c r="B304" s="48" t="s">
        <v>94</v>
      </c>
      <c r="C304" s="48" t="s">
        <v>86</v>
      </c>
      <c r="D304" s="48" t="s">
        <v>207</v>
      </c>
      <c r="E304" s="47"/>
      <c r="F304" s="7">
        <f>F305</f>
        <v>13149.7</v>
      </c>
      <c r="G304" s="7">
        <f t="shared" si="42"/>
        <v>1154.6999999999989</v>
      </c>
      <c r="H304" s="8">
        <f t="shared" ref="H304:I306" si="45">H305</f>
        <v>14304.4</v>
      </c>
      <c r="I304" s="24" t="str">
        <f t="shared" si="45"/>
        <v>14484,3</v>
      </c>
      <c r="J304" s="1"/>
      <c r="K304" s="1"/>
      <c r="L304" s="1"/>
      <c r="M304" s="1"/>
      <c r="N304" s="1"/>
    </row>
    <row r="305" spans="1:14" ht="93.75">
      <c r="A305" s="15" t="s">
        <v>63</v>
      </c>
      <c r="B305" s="48" t="s">
        <v>94</v>
      </c>
      <c r="C305" s="48" t="s">
        <v>86</v>
      </c>
      <c r="D305" s="48" t="s">
        <v>207</v>
      </c>
      <c r="E305" s="48">
        <v>600</v>
      </c>
      <c r="F305" s="7">
        <f>F306</f>
        <v>13149.7</v>
      </c>
      <c r="G305" s="7">
        <f t="shared" si="42"/>
        <v>1154.6999999999989</v>
      </c>
      <c r="H305" s="8">
        <f t="shared" si="45"/>
        <v>14304.4</v>
      </c>
      <c r="I305" s="24" t="str">
        <f t="shared" si="45"/>
        <v>14484,3</v>
      </c>
      <c r="J305" s="1"/>
      <c r="K305" s="1"/>
      <c r="L305" s="1"/>
      <c r="M305" s="1"/>
      <c r="N305" s="1"/>
    </row>
    <row r="306" spans="1:14" ht="37.5">
      <c r="A306" s="15" t="s">
        <v>64</v>
      </c>
      <c r="B306" s="48" t="s">
        <v>94</v>
      </c>
      <c r="C306" s="48" t="s">
        <v>86</v>
      </c>
      <c r="D306" s="48" t="s">
        <v>207</v>
      </c>
      <c r="E306" s="48">
        <v>610</v>
      </c>
      <c r="F306" s="7">
        <f>F307</f>
        <v>13149.7</v>
      </c>
      <c r="G306" s="7">
        <f t="shared" si="42"/>
        <v>1154.6999999999989</v>
      </c>
      <c r="H306" s="8">
        <f t="shared" si="45"/>
        <v>14304.4</v>
      </c>
      <c r="I306" s="24" t="str">
        <f t="shared" si="45"/>
        <v>14484,3</v>
      </c>
      <c r="J306" s="1"/>
      <c r="K306" s="1"/>
      <c r="L306" s="1"/>
      <c r="M306" s="1"/>
      <c r="N306" s="1"/>
    </row>
    <row r="307" spans="1:14" ht="112.5">
      <c r="A307" s="15" t="s">
        <v>65</v>
      </c>
      <c r="B307" s="48" t="s">
        <v>94</v>
      </c>
      <c r="C307" s="48" t="s">
        <v>86</v>
      </c>
      <c r="D307" s="48" t="s">
        <v>207</v>
      </c>
      <c r="E307" s="48">
        <v>611</v>
      </c>
      <c r="F307" s="7">
        <v>13149.7</v>
      </c>
      <c r="G307" s="7">
        <f t="shared" si="42"/>
        <v>1154.6999999999989</v>
      </c>
      <c r="H307" s="8">
        <v>14304.4</v>
      </c>
      <c r="I307" s="50" t="s">
        <v>299</v>
      </c>
      <c r="J307" s="1"/>
      <c r="K307" s="1"/>
      <c r="L307" s="1"/>
      <c r="M307" s="1"/>
      <c r="N307" s="1"/>
    </row>
    <row r="308" spans="1:14" ht="93.75">
      <c r="A308" s="15" t="s">
        <v>162</v>
      </c>
      <c r="B308" s="48" t="s">
        <v>94</v>
      </c>
      <c r="C308" s="48" t="s">
        <v>86</v>
      </c>
      <c r="D308" s="48" t="s">
        <v>163</v>
      </c>
      <c r="E308" s="47"/>
      <c r="F308" s="7">
        <f>F309</f>
        <v>481.5</v>
      </c>
      <c r="G308" s="7">
        <f t="shared" si="42"/>
        <v>104.20000000000005</v>
      </c>
      <c r="H308" s="8">
        <f t="shared" ref="H308:I310" si="46">H309</f>
        <v>585.70000000000005</v>
      </c>
      <c r="I308" s="24" t="str">
        <f t="shared" si="46"/>
        <v>589,4</v>
      </c>
      <c r="J308" s="1"/>
      <c r="K308" s="1"/>
      <c r="L308" s="1"/>
      <c r="M308" s="1"/>
      <c r="N308" s="1"/>
    </row>
    <row r="309" spans="1:14" ht="93.75">
      <c r="A309" s="15" t="s">
        <v>63</v>
      </c>
      <c r="B309" s="48" t="s">
        <v>94</v>
      </c>
      <c r="C309" s="48" t="s">
        <v>86</v>
      </c>
      <c r="D309" s="48" t="s">
        <v>163</v>
      </c>
      <c r="E309" s="48">
        <v>600</v>
      </c>
      <c r="F309" s="7">
        <f>F310</f>
        <v>481.5</v>
      </c>
      <c r="G309" s="7">
        <f t="shared" si="42"/>
        <v>104.20000000000005</v>
      </c>
      <c r="H309" s="8">
        <f t="shared" si="46"/>
        <v>585.70000000000005</v>
      </c>
      <c r="I309" s="24" t="str">
        <f t="shared" si="46"/>
        <v>589,4</v>
      </c>
      <c r="J309" s="1"/>
      <c r="K309" s="1"/>
      <c r="L309" s="1"/>
      <c r="M309" s="1"/>
      <c r="N309" s="1"/>
    </row>
    <row r="310" spans="1:14" ht="37.5">
      <c r="A310" s="15" t="s">
        <v>64</v>
      </c>
      <c r="B310" s="48" t="s">
        <v>94</v>
      </c>
      <c r="C310" s="48" t="s">
        <v>86</v>
      </c>
      <c r="D310" s="48" t="s">
        <v>163</v>
      </c>
      <c r="E310" s="48">
        <v>610</v>
      </c>
      <c r="F310" s="7">
        <f>F311</f>
        <v>481.5</v>
      </c>
      <c r="G310" s="7">
        <f t="shared" si="42"/>
        <v>104.20000000000005</v>
      </c>
      <c r="H310" s="8">
        <f t="shared" si="46"/>
        <v>585.70000000000005</v>
      </c>
      <c r="I310" s="24" t="str">
        <f t="shared" si="46"/>
        <v>589,4</v>
      </c>
      <c r="J310" s="1"/>
      <c r="K310" s="1"/>
      <c r="L310" s="1"/>
      <c r="M310" s="1"/>
      <c r="N310" s="1"/>
    </row>
    <row r="311" spans="1:14" ht="112.5">
      <c r="A311" s="15" t="s">
        <v>65</v>
      </c>
      <c r="B311" s="48" t="s">
        <v>94</v>
      </c>
      <c r="C311" s="48" t="s">
        <v>86</v>
      </c>
      <c r="D311" s="48" t="s">
        <v>163</v>
      </c>
      <c r="E311" s="48">
        <v>611</v>
      </c>
      <c r="F311" s="7">
        <v>481.5</v>
      </c>
      <c r="G311" s="7">
        <f t="shared" si="42"/>
        <v>104.20000000000005</v>
      </c>
      <c r="H311" s="8">
        <v>585.70000000000005</v>
      </c>
      <c r="I311" s="50" t="s">
        <v>300</v>
      </c>
      <c r="J311" s="1"/>
      <c r="K311" s="1"/>
      <c r="L311" s="1"/>
      <c r="M311" s="1"/>
      <c r="N311" s="1"/>
    </row>
    <row r="312" spans="1:14" ht="112.5">
      <c r="A312" s="15" t="s">
        <v>166</v>
      </c>
      <c r="B312" s="48" t="s">
        <v>94</v>
      </c>
      <c r="C312" s="48" t="s">
        <v>86</v>
      </c>
      <c r="D312" s="48" t="s">
        <v>167</v>
      </c>
      <c r="E312" s="48"/>
      <c r="F312" s="7">
        <f>F313</f>
        <v>5498.5</v>
      </c>
      <c r="G312" s="7">
        <f t="shared" si="42"/>
        <v>202.60000000000036</v>
      </c>
      <c r="H312" s="8">
        <f t="shared" ref="H312:I314" si="47">H313</f>
        <v>5701.1</v>
      </c>
      <c r="I312" s="24" t="str">
        <f t="shared" si="47"/>
        <v>5721,9</v>
      </c>
      <c r="J312" s="1"/>
      <c r="K312" s="1"/>
      <c r="L312" s="1"/>
      <c r="M312" s="1"/>
      <c r="N312" s="1"/>
    </row>
    <row r="313" spans="1:14" ht="93.75">
      <c r="A313" s="15" t="s">
        <v>63</v>
      </c>
      <c r="B313" s="48" t="s">
        <v>94</v>
      </c>
      <c r="C313" s="48" t="s">
        <v>86</v>
      </c>
      <c r="D313" s="48" t="s">
        <v>167</v>
      </c>
      <c r="E313" s="48">
        <v>600</v>
      </c>
      <c r="F313" s="7">
        <f>F314</f>
        <v>5498.5</v>
      </c>
      <c r="G313" s="7">
        <f t="shared" si="42"/>
        <v>202.60000000000036</v>
      </c>
      <c r="H313" s="8">
        <f t="shared" si="47"/>
        <v>5701.1</v>
      </c>
      <c r="I313" s="24" t="str">
        <f t="shared" si="47"/>
        <v>5721,9</v>
      </c>
      <c r="J313" s="1"/>
      <c r="K313" s="1"/>
      <c r="L313" s="1"/>
      <c r="M313" s="1"/>
      <c r="N313" s="1"/>
    </row>
    <row r="314" spans="1:14" ht="37.5">
      <c r="A314" s="15" t="s">
        <v>64</v>
      </c>
      <c r="B314" s="48" t="s">
        <v>94</v>
      </c>
      <c r="C314" s="48" t="s">
        <v>86</v>
      </c>
      <c r="D314" s="48" t="s">
        <v>167</v>
      </c>
      <c r="E314" s="48">
        <v>610</v>
      </c>
      <c r="F314" s="7">
        <f>F315</f>
        <v>5498.5</v>
      </c>
      <c r="G314" s="7">
        <f t="shared" si="42"/>
        <v>202.60000000000036</v>
      </c>
      <c r="H314" s="8">
        <f t="shared" si="47"/>
        <v>5701.1</v>
      </c>
      <c r="I314" s="24" t="str">
        <f t="shared" si="47"/>
        <v>5721,9</v>
      </c>
      <c r="J314" s="1"/>
      <c r="K314" s="1"/>
      <c r="L314" s="1"/>
      <c r="M314" s="1"/>
      <c r="N314" s="1"/>
    </row>
    <row r="315" spans="1:14" ht="112.5">
      <c r="A315" s="15" t="s">
        <v>65</v>
      </c>
      <c r="B315" s="48" t="s">
        <v>94</v>
      </c>
      <c r="C315" s="48" t="s">
        <v>86</v>
      </c>
      <c r="D315" s="48" t="s">
        <v>167</v>
      </c>
      <c r="E315" s="48">
        <v>611</v>
      </c>
      <c r="F315" s="7">
        <v>5498.5</v>
      </c>
      <c r="G315" s="7">
        <f t="shared" si="42"/>
        <v>202.60000000000036</v>
      </c>
      <c r="H315" s="8">
        <v>5701.1</v>
      </c>
      <c r="I315" s="50" t="s">
        <v>301</v>
      </c>
      <c r="J315" s="1"/>
      <c r="K315" s="1"/>
      <c r="L315" s="1"/>
      <c r="M315" s="1"/>
      <c r="N315" s="1"/>
    </row>
    <row r="316" spans="1:14" ht="37.5">
      <c r="A316" s="15" t="s">
        <v>18</v>
      </c>
      <c r="B316" s="48" t="s">
        <v>94</v>
      </c>
      <c r="C316" s="48" t="s">
        <v>86</v>
      </c>
      <c r="D316" s="48" t="s">
        <v>107</v>
      </c>
      <c r="E316" s="48"/>
      <c r="F316" s="7">
        <f>+F317</f>
        <v>476</v>
      </c>
      <c r="G316" s="7">
        <f t="shared" si="42"/>
        <v>289.69999999999993</v>
      </c>
      <c r="H316" s="7">
        <f>+H317</f>
        <v>765.69999999999993</v>
      </c>
      <c r="I316" s="7">
        <f>+I317</f>
        <v>296.89999999999998</v>
      </c>
      <c r="J316" s="1"/>
      <c r="K316" s="1"/>
      <c r="L316" s="1"/>
      <c r="M316" s="1"/>
      <c r="N316" s="1"/>
    </row>
    <row r="317" spans="1:14" ht="75">
      <c r="A317" s="15" t="s">
        <v>159</v>
      </c>
      <c r="B317" s="48" t="s">
        <v>94</v>
      </c>
      <c r="C317" s="48" t="s">
        <v>86</v>
      </c>
      <c r="D317" s="48" t="s">
        <v>160</v>
      </c>
      <c r="E317" s="48"/>
      <c r="F317" s="7">
        <f>F318+F322+F326</f>
        <v>476</v>
      </c>
      <c r="G317" s="7">
        <f t="shared" si="42"/>
        <v>289.69999999999993</v>
      </c>
      <c r="H317" s="7">
        <f>H318+H322+H326</f>
        <v>765.69999999999993</v>
      </c>
      <c r="I317" s="7">
        <f>I318+I322+I326</f>
        <v>296.89999999999998</v>
      </c>
      <c r="J317" s="1"/>
      <c r="K317" s="1"/>
      <c r="L317" s="1"/>
      <c r="M317" s="1"/>
      <c r="N317" s="1"/>
    </row>
    <row r="318" spans="1:14" ht="75">
      <c r="A318" s="15" t="s">
        <v>159</v>
      </c>
      <c r="B318" s="48" t="s">
        <v>94</v>
      </c>
      <c r="C318" s="48" t="s">
        <v>86</v>
      </c>
      <c r="D318" s="48" t="s">
        <v>164</v>
      </c>
      <c r="E318" s="48"/>
      <c r="F318" s="7">
        <v>355</v>
      </c>
      <c r="G318" s="7">
        <f t="shared" si="42"/>
        <v>284.79999999999995</v>
      </c>
      <c r="H318" s="7">
        <f t="shared" ref="H318:I320" si="48">H319</f>
        <v>639.79999999999995</v>
      </c>
      <c r="I318" s="7" t="str">
        <f t="shared" si="48"/>
        <v>156,7</v>
      </c>
      <c r="J318" s="1"/>
      <c r="K318" s="1"/>
      <c r="L318" s="1"/>
      <c r="M318" s="1"/>
      <c r="N318" s="1"/>
    </row>
    <row r="319" spans="1:14" ht="93.75">
      <c r="A319" s="15" t="s">
        <v>63</v>
      </c>
      <c r="B319" s="48" t="s">
        <v>94</v>
      </c>
      <c r="C319" s="48" t="s">
        <v>86</v>
      </c>
      <c r="D319" s="48" t="s">
        <v>164</v>
      </c>
      <c r="E319" s="48">
        <v>600</v>
      </c>
      <c r="F319" s="7">
        <v>355</v>
      </c>
      <c r="G319" s="7">
        <f t="shared" si="42"/>
        <v>284.79999999999995</v>
      </c>
      <c r="H319" s="7">
        <f t="shared" si="48"/>
        <v>639.79999999999995</v>
      </c>
      <c r="I319" s="7" t="str">
        <f t="shared" si="48"/>
        <v>156,7</v>
      </c>
      <c r="J319" s="1"/>
      <c r="K319" s="1"/>
      <c r="L319" s="1"/>
      <c r="M319" s="1"/>
      <c r="N319" s="1"/>
    </row>
    <row r="320" spans="1:14" ht="37.5">
      <c r="A320" s="15" t="s">
        <v>64</v>
      </c>
      <c r="B320" s="48" t="s">
        <v>94</v>
      </c>
      <c r="C320" s="48" t="s">
        <v>86</v>
      </c>
      <c r="D320" s="48" t="s">
        <v>164</v>
      </c>
      <c r="E320" s="48">
        <v>610</v>
      </c>
      <c r="F320" s="7">
        <v>355</v>
      </c>
      <c r="G320" s="7">
        <f t="shared" si="42"/>
        <v>284.79999999999995</v>
      </c>
      <c r="H320" s="7">
        <f t="shared" si="48"/>
        <v>639.79999999999995</v>
      </c>
      <c r="I320" s="7" t="str">
        <f t="shared" si="48"/>
        <v>156,7</v>
      </c>
      <c r="J320" s="1"/>
      <c r="K320" s="1"/>
      <c r="L320" s="1"/>
      <c r="M320" s="1"/>
      <c r="N320" s="1"/>
    </row>
    <row r="321" spans="1:14" ht="112.5">
      <c r="A321" s="15" t="s">
        <v>65</v>
      </c>
      <c r="B321" s="48" t="s">
        <v>94</v>
      </c>
      <c r="C321" s="48" t="s">
        <v>86</v>
      </c>
      <c r="D321" s="48" t="s">
        <v>164</v>
      </c>
      <c r="E321" s="48">
        <v>611</v>
      </c>
      <c r="F321" s="7">
        <v>355</v>
      </c>
      <c r="G321" s="7">
        <f t="shared" si="42"/>
        <v>284.79999999999995</v>
      </c>
      <c r="H321" s="7">
        <v>639.79999999999995</v>
      </c>
      <c r="I321" s="50" t="s">
        <v>302</v>
      </c>
      <c r="J321" s="1"/>
      <c r="K321" s="1"/>
      <c r="L321" s="1"/>
      <c r="M321" s="1"/>
      <c r="N321" s="1"/>
    </row>
    <row r="322" spans="1:14" ht="75">
      <c r="A322" s="15" t="s">
        <v>159</v>
      </c>
      <c r="B322" s="48" t="s">
        <v>94</v>
      </c>
      <c r="C322" s="48" t="s">
        <v>86</v>
      </c>
      <c r="D322" s="48" t="s">
        <v>165</v>
      </c>
      <c r="E322" s="48"/>
      <c r="F322" s="7">
        <v>4</v>
      </c>
      <c r="G322" s="7">
        <f t="shared" si="42"/>
        <v>8.3000000000000007</v>
      </c>
      <c r="H322" s="8">
        <f t="shared" ref="H322:I324" si="49">H323</f>
        <v>12.3</v>
      </c>
      <c r="I322" s="24" t="str">
        <f t="shared" si="49"/>
        <v>4,1</v>
      </c>
      <c r="J322" s="1"/>
      <c r="K322" s="1"/>
      <c r="L322" s="1"/>
      <c r="M322" s="1"/>
      <c r="N322" s="1"/>
    </row>
    <row r="323" spans="1:14" ht="93.75">
      <c r="A323" s="15" t="s">
        <v>63</v>
      </c>
      <c r="B323" s="48" t="s">
        <v>94</v>
      </c>
      <c r="C323" s="48" t="s">
        <v>86</v>
      </c>
      <c r="D323" s="48" t="s">
        <v>165</v>
      </c>
      <c r="E323" s="48">
        <v>600</v>
      </c>
      <c r="F323" s="7">
        <v>4</v>
      </c>
      <c r="G323" s="7">
        <f t="shared" si="42"/>
        <v>8.3000000000000007</v>
      </c>
      <c r="H323" s="8">
        <f t="shared" si="49"/>
        <v>12.3</v>
      </c>
      <c r="I323" s="24" t="str">
        <f t="shared" si="49"/>
        <v>4,1</v>
      </c>
      <c r="J323" s="1"/>
      <c r="K323" s="1"/>
      <c r="L323" s="1"/>
      <c r="M323" s="1"/>
      <c r="N323" s="1"/>
    </row>
    <row r="324" spans="1:14" ht="37.5">
      <c r="A324" s="15" t="s">
        <v>64</v>
      </c>
      <c r="B324" s="48" t="s">
        <v>94</v>
      </c>
      <c r="C324" s="48" t="s">
        <v>86</v>
      </c>
      <c r="D324" s="48" t="s">
        <v>165</v>
      </c>
      <c r="E324" s="48">
        <v>610</v>
      </c>
      <c r="F324" s="7">
        <v>4</v>
      </c>
      <c r="G324" s="7">
        <f t="shared" si="42"/>
        <v>8.3000000000000007</v>
      </c>
      <c r="H324" s="8">
        <f t="shared" si="49"/>
        <v>12.3</v>
      </c>
      <c r="I324" s="24" t="str">
        <f t="shared" si="49"/>
        <v>4,1</v>
      </c>
      <c r="J324" s="1"/>
      <c r="K324" s="1"/>
      <c r="L324" s="1"/>
      <c r="M324" s="1"/>
      <c r="N324" s="1"/>
    </row>
    <row r="325" spans="1:14" ht="112.5">
      <c r="A325" s="15" t="s">
        <v>65</v>
      </c>
      <c r="B325" s="48" t="s">
        <v>94</v>
      </c>
      <c r="C325" s="48" t="s">
        <v>86</v>
      </c>
      <c r="D325" s="48" t="s">
        <v>165</v>
      </c>
      <c r="E325" s="48">
        <v>611</v>
      </c>
      <c r="F325" s="7">
        <v>4</v>
      </c>
      <c r="G325" s="7">
        <f t="shared" si="42"/>
        <v>8.3000000000000007</v>
      </c>
      <c r="H325" s="8">
        <v>12.3</v>
      </c>
      <c r="I325" s="50" t="s">
        <v>303</v>
      </c>
      <c r="J325" s="1"/>
      <c r="K325" s="1"/>
      <c r="L325" s="1"/>
      <c r="M325" s="1"/>
      <c r="N325" s="1"/>
    </row>
    <row r="326" spans="1:14" ht="75">
      <c r="A326" s="15" t="s">
        <v>159</v>
      </c>
      <c r="B326" s="48" t="s">
        <v>94</v>
      </c>
      <c r="C326" s="48" t="s">
        <v>86</v>
      </c>
      <c r="D326" s="48" t="s">
        <v>168</v>
      </c>
      <c r="E326" s="48"/>
      <c r="F326" s="7">
        <v>117</v>
      </c>
      <c r="G326" s="7">
        <f t="shared" si="42"/>
        <v>-3.4000000000000057</v>
      </c>
      <c r="H326" s="8">
        <f t="shared" ref="H326:I328" si="50">H327</f>
        <v>113.6</v>
      </c>
      <c r="I326" s="24" t="str">
        <f t="shared" si="50"/>
        <v>136,1</v>
      </c>
      <c r="J326" s="1"/>
      <c r="K326" s="1"/>
      <c r="L326" s="1"/>
      <c r="M326" s="1"/>
      <c r="N326" s="1"/>
    </row>
    <row r="327" spans="1:14" ht="93.75">
      <c r="A327" s="15" t="s">
        <v>63</v>
      </c>
      <c r="B327" s="48" t="s">
        <v>94</v>
      </c>
      <c r="C327" s="48" t="s">
        <v>86</v>
      </c>
      <c r="D327" s="48" t="s">
        <v>168</v>
      </c>
      <c r="E327" s="48">
        <v>600</v>
      </c>
      <c r="F327" s="7">
        <v>117</v>
      </c>
      <c r="G327" s="7">
        <f t="shared" si="42"/>
        <v>-3.4000000000000057</v>
      </c>
      <c r="H327" s="8">
        <f t="shared" si="50"/>
        <v>113.6</v>
      </c>
      <c r="I327" s="24" t="str">
        <f t="shared" si="50"/>
        <v>136,1</v>
      </c>
      <c r="J327" s="1"/>
      <c r="K327" s="1"/>
      <c r="L327" s="1"/>
      <c r="M327" s="1"/>
      <c r="N327" s="1"/>
    </row>
    <row r="328" spans="1:14" ht="37.5">
      <c r="A328" s="15" t="s">
        <v>64</v>
      </c>
      <c r="B328" s="48" t="s">
        <v>94</v>
      </c>
      <c r="C328" s="48" t="s">
        <v>86</v>
      </c>
      <c r="D328" s="48" t="s">
        <v>168</v>
      </c>
      <c r="E328" s="48">
        <v>610</v>
      </c>
      <c r="F328" s="7">
        <v>117</v>
      </c>
      <c r="G328" s="7">
        <f t="shared" si="42"/>
        <v>-3.4000000000000057</v>
      </c>
      <c r="H328" s="8">
        <f t="shared" si="50"/>
        <v>113.6</v>
      </c>
      <c r="I328" s="24" t="str">
        <f t="shared" si="50"/>
        <v>136,1</v>
      </c>
      <c r="J328" s="1"/>
      <c r="K328" s="1"/>
      <c r="L328" s="1"/>
      <c r="M328" s="1"/>
      <c r="N328" s="1"/>
    </row>
    <row r="329" spans="1:14" ht="112.5">
      <c r="A329" s="15" t="s">
        <v>65</v>
      </c>
      <c r="B329" s="48" t="s">
        <v>94</v>
      </c>
      <c r="C329" s="48" t="s">
        <v>86</v>
      </c>
      <c r="D329" s="48" t="s">
        <v>168</v>
      </c>
      <c r="E329" s="48">
        <v>611</v>
      </c>
      <c r="F329" s="7">
        <v>117</v>
      </c>
      <c r="G329" s="7">
        <f t="shared" si="42"/>
        <v>-3.4000000000000057</v>
      </c>
      <c r="H329" s="8">
        <v>113.6</v>
      </c>
      <c r="I329" s="50" t="s">
        <v>304</v>
      </c>
      <c r="J329" s="1"/>
      <c r="K329" s="1"/>
      <c r="L329" s="1"/>
      <c r="M329" s="1"/>
      <c r="N329" s="1"/>
    </row>
    <row r="330" spans="1:14" ht="93.75">
      <c r="A330" s="15" t="s">
        <v>145</v>
      </c>
      <c r="B330" s="48" t="s">
        <v>94</v>
      </c>
      <c r="C330" s="48" t="s">
        <v>86</v>
      </c>
      <c r="D330" s="48" t="s">
        <v>146</v>
      </c>
      <c r="E330" s="47"/>
      <c r="F330" s="7">
        <f>F331</f>
        <v>590.20000000000005</v>
      </c>
      <c r="G330" s="7">
        <f t="shared" si="42"/>
        <v>7</v>
      </c>
      <c r="H330" s="8">
        <f t="shared" ref="H330:I332" si="51">H331</f>
        <v>597.20000000000005</v>
      </c>
      <c r="I330" s="24" t="str">
        <f t="shared" si="51"/>
        <v>686,9</v>
      </c>
      <c r="J330" s="1"/>
      <c r="K330" s="1"/>
      <c r="L330" s="1"/>
      <c r="M330" s="1"/>
      <c r="N330" s="1"/>
    </row>
    <row r="331" spans="1:14" ht="93.75">
      <c r="A331" s="15" t="s">
        <v>63</v>
      </c>
      <c r="B331" s="48" t="s">
        <v>94</v>
      </c>
      <c r="C331" s="48" t="s">
        <v>86</v>
      </c>
      <c r="D331" s="48" t="s">
        <v>146</v>
      </c>
      <c r="E331" s="48">
        <v>600</v>
      </c>
      <c r="F331" s="7">
        <f>F332</f>
        <v>590.20000000000005</v>
      </c>
      <c r="G331" s="7">
        <f t="shared" si="42"/>
        <v>7</v>
      </c>
      <c r="H331" s="8">
        <f t="shared" si="51"/>
        <v>597.20000000000005</v>
      </c>
      <c r="I331" s="24" t="str">
        <f t="shared" si="51"/>
        <v>686,9</v>
      </c>
      <c r="J331" s="1"/>
      <c r="K331" s="1"/>
      <c r="L331" s="1"/>
      <c r="M331" s="1"/>
      <c r="N331" s="1"/>
    </row>
    <row r="332" spans="1:14" ht="37.5">
      <c r="A332" s="15" t="s">
        <v>64</v>
      </c>
      <c r="B332" s="48" t="s">
        <v>94</v>
      </c>
      <c r="C332" s="48" t="s">
        <v>86</v>
      </c>
      <c r="D332" s="48" t="s">
        <v>146</v>
      </c>
      <c r="E332" s="48">
        <v>610</v>
      </c>
      <c r="F332" s="7">
        <f>F333</f>
        <v>590.20000000000005</v>
      </c>
      <c r="G332" s="7">
        <f t="shared" si="42"/>
        <v>7</v>
      </c>
      <c r="H332" s="8">
        <f t="shared" si="51"/>
        <v>597.20000000000005</v>
      </c>
      <c r="I332" s="24" t="str">
        <f t="shared" si="51"/>
        <v>686,9</v>
      </c>
      <c r="J332" s="1"/>
      <c r="K332" s="1"/>
      <c r="L332" s="1"/>
      <c r="M332" s="1"/>
      <c r="N332" s="1"/>
    </row>
    <row r="333" spans="1:14" ht="37.5">
      <c r="A333" s="15" t="s">
        <v>66</v>
      </c>
      <c r="B333" s="48" t="s">
        <v>94</v>
      </c>
      <c r="C333" s="48" t="s">
        <v>86</v>
      </c>
      <c r="D333" s="48" t="s">
        <v>146</v>
      </c>
      <c r="E333" s="48">
        <v>612</v>
      </c>
      <c r="F333" s="7">
        <v>590.20000000000005</v>
      </c>
      <c r="G333" s="7">
        <f t="shared" si="42"/>
        <v>7</v>
      </c>
      <c r="H333" s="8">
        <v>597.20000000000005</v>
      </c>
      <c r="I333" s="50" t="s">
        <v>305</v>
      </c>
      <c r="J333" s="1"/>
      <c r="K333" s="1"/>
      <c r="L333" s="1"/>
      <c r="M333" s="1"/>
      <c r="N333" s="1"/>
    </row>
    <row r="334" spans="1:14" ht="18.75">
      <c r="A334" s="44" t="s">
        <v>21</v>
      </c>
      <c r="B334" s="46">
        <v>10</v>
      </c>
      <c r="C334" s="46"/>
      <c r="D334" s="46"/>
      <c r="E334" s="47"/>
      <c r="F334" s="19" t="e">
        <f>F335</f>
        <v>#REF!</v>
      </c>
      <c r="G334" s="16" t="e">
        <f t="shared" ref="G334:G361" si="52">H334-F334</f>
        <v>#REF!</v>
      </c>
      <c r="H334" s="19">
        <f>H335</f>
        <v>6482.4999999999991</v>
      </c>
      <c r="I334" s="19">
        <f>I335</f>
        <v>6771.9</v>
      </c>
      <c r="J334" s="1"/>
      <c r="K334" s="1"/>
      <c r="L334" s="1"/>
      <c r="M334" s="1"/>
      <c r="N334" s="1"/>
    </row>
    <row r="335" spans="1:14" ht="18.75">
      <c r="A335" s="44" t="s">
        <v>22</v>
      </c>
      <c r="B335" s="46">
        <v>10</v>
      </c>
      <c r="C335" s="46" t="s">
        <v>89</v>
      </c>
      <c r="D335" s="49"/>
      <c r="E335" s="49"/>
      <c r="F335" s="19" t="e">
        <f t="shared" ref="F335:I336" si="53">F336</f>
        <v>#REF!</v>
      </c>
      <c r="G335" s="16" t="e">
        <f t="shared" si="52"/>
        <v>#REF!</v>
      </c>
      <c r="H335" s="19">
        <f>H336+H346</f>
        <v>6482.4999999999991</v>
      </c>
      <c r="I335" s="19">
        <f>I336+I346</f>
        <v>6771.9</v>
      </c>
      <c r="J335" s="1"/>
      <c r="K335" s="1"/>
      <c r="L335" s="1"/>
      <c r="M335" s="1"/>
      <c r="N335" s="1"/>
    </row>
    <row r="336" spans="1:14" ht="56.25">
      <c r="A336" s="15" t="s">
        <v>52</v>
      </c>
      <c r="B336" s="48">
        <v>10</v>
      </c>
      <c r="C336" s="48" t="s">
        <v>89</v>
      </c>
      <c r="D336" s="48" t="s">
        <v>53</v>
      </c>
      <c r="E336" s="47"/>
      <c r="F336" s="7" t="e">
        <f t="shared" si="53"/>
        <v>#REF!</v>
      </c>
      <c r="G336" s="8" t="e">
        <f t="shared" si="52"/>
        <v>#REF!</v>
      </c>
      <c r="H336" s="7">
        <f t="shared" si="53"/>
        <v>357.19999999999993</v>
      </c>
      <c r="I336" s="7">
        <f t="shared" si="53"/>
        <v>357.19999999999993</v>
      </c>
      <c r="J336" s="1"/>
      <c r="K336" s="1"/>
      <c r="L336" s="1"/>
      <c r="M336" s="1"/>
      <c r="N336" s="1"/>
    </row>
    <row r="337" spans="1:14" ht="56.25">
      <c r="A337" s="15" t="s">
        <v>54</v>
      </c>
      <c r="B337" s="48" t="s">
        <v>169</v>
      </c>
      <c r="C337" s="48" t="s">
        <v>89</v>
      </c>
      <c r="D337" s="48" t="s">
        <v>171</v>
      </c>
      <c r="E337" s="47"/>
      <c r="F337" s="7" t="e">
        <f>#REF!+F338</f>
        <v>#REF!</v>
      </c>
      <c r="G337" s="8" t="e">
        <f t="shared" si="52"/>
        <v>#REF!</v>
      </c>
      <c r="H337" s="7">
        <f>H338</f>
        <v>357.19999999999993</v>
      </c>
      <c r="I337" s="7">
        <f>I338</f>
        <v>357.19999999999993</v>
      </c>
      <c r="J337" s="1"/>
      <c r="K337" s="1"/>
      <c r="L337" s="1"/>
      <c r="M337" s="1"/>
      <c r="N337" s="1"/>
    </row>
    <row r="338" spans="1:14" ht="93.75">
      <c r="A338" s="15" t="s">
        <v>55</v>
      </c>
      <c r="B338" s="48">
        <v>10</v>
      </c>
      <c r="C338" s="48" t="s">
        <v>89</v>
      </c>
      <c r="D338" s="48" t="s">
        <v>56</v>
      </c>
      <c r="E338" s="47"/>
      <c r="F338" s="7">
        <f>F339+F343</f>
        <v>332.1</v>
      </c>
      <c r="G338" s="8">
        <f t="shared" si="52"/>
        <v>25.099999999999909</v>
      </c>
      <c r="H338" s="8">
        <f>H339+H343+H345</f>
        <v>357.19999999999993</v>
      </c>
      <c r="I338" s="8">
        <f>I339+I343+I345</f>
        <v>357.19999999999993</v>
      </c>
      <c r="J338" s="1"/>
      <c r="K338" s="1"/>
      <c r="L338" s="1"/>
      <c r="M338" s="1"/>
      <c r="N338" s="1"/>
    </row>
    <row r="339" spans="1:14" ht="93.75">
      <c r="A339" s="15" t="s">
        <v>7</v>
      </c>
      <c r="B339" s="48">
        <v>10</v>
      </c>
      <c r="C339" s="48" t="s">
        <v>89</v>
      </c>
      <c r="D339" s="48" t="s">
        <v>56</v>
      </c>
      <c r="E339" s="48">
        <v>100</v>
      </c>
      <c r="F339" s="7">
        <f>F340</f>
        <v>181.2</v>
      </c>
      <c r="G339" s="8">
        <f t="shared" si="52"/>
        <v>9.9999999999994316E-2</v>
      </c>
      <c r="H339" s="8">
        <f>H340</f>
        <v>181.29999999999998</v>
      </c>
      <c r="I339" s="24">
        <f>I340</f>
        <v>181.29999999999998</v>
      </c>
      <c r="J339" s="1"/>
      <c r="K339" s="1"/>
      <c r="L339" s="1"/>
      <c r="M339" s="1"/>
      <c r="N339" s="1"/>
    </row>
    <row r="340" spans="1:14" ht="37.5">
      <c r="A340" s="15" t="s">
        <v>14</v>
      </c>
      <c r="B340" s="48">
        <v>10</v>
      </c>
      <c r="C340" s="48" t="s">
        <v>89</v>
      </c>
      <c r="D340" s="48" t="s">
        <v>56</v>
      </c>
      <c r="E340" s="48">
        <v>110</v>
      </c>
      <c r="F340" s="7">
        <f>F341+F342</f>
        <v>181.2</v>
      </c>
      <c r="G340" s="8">
        <f t="shared" si="52"/>
        <v>9.9999999999994316E-2</v>
      </c>
      <c r="H340" s="8">
        <f>H341+H342</f>
        <v>181.29999999999998</v>
      </c>
      <c r="I340" s="24">
        <f>I341+I342</f>
        <v>181.29999999999998</v>
      </c>
      <c r="J340" s="1"/>
      <c r="K340" s="1"/>
      <c r="L340" s="1"/>
      <c r="M340" s="1"/>
      <c r="N340" s="1"/>
    </row>
    <row r="341" spans="1:14" ht="37.5">
      <c r="A341" s="15" t="s">
        <v>9</v>
      </c>
      <c r="B341" s="48">
        <v>10</v>
      </c>
      <c r="C341" s="48" t="s">
        <v>89</v>
      </c>
      <c r="D341" s="48" t="s">
        <v>56</v>
      </c>
      <c r="E341" s="48">
        <v>111</v>
      </c>
      <c r="F341" s="7">
        <v>160.19999999999999</v>
      </c>
      <c r="G341" s="8">
        <f t="shared" si="52"/>
        <v>-1.0999999999999943</v>
      </c>
      <c r="H341" s="8">
        <v>159.1</v>
      </c>
      <c r="I341" s="50" t="s">
        <v>276</v>
      </c>
      <c r="J341" s="1"/>
      <c r="K341" s="1"/>
      <c r="L341" s="1"/>
      <c r="M341" s="1"/>
      <c r="N341" s="1"/>
    </row>
    <row r="342" spans="1:14" ht="56.25">
      <c r="A342" s="15" t="s">
        <v>97</v>
      </c>
      <c r="B342" s="48" t="s">
        <v>169</v>
      </c>
      <c r="C342" s="48" t="s">
        <v>89</v>
      </c>
      <c r="D342" s="48" t="s">
        <v>221</v>
      </c>
      <c r="E342" s="48" t="s">
        <v>98</v>
      </c>
      <c r="F342" s="7">
        <v>21</v>
      </c>
      <c r="G342" s="8">
        <f t="shared" si="52"/>
        <v>1.1999999999999993</v>
      </c>
      <c r="H342" s="8">
        <v>22.2</v>
      </c>
      <c r="I342" s="50" t="s">
        <v>277</v>
      </c>
      <c r="J342" s="1"/>
      <c r="K342" s="1"/>
      <c r="L342" s="1"/>
      <c r="M342" s="1"/>
      <c r="N342" s="1"/>
    </row>
    <row r="343" spans="1:14" ht="37.5">
      <c r="A343" s="15" t="s">
        <v>10</v>
      </c>
      <c r="B343" s="48">
        <v>10</v>
      </c>
      <c r="C343" s="48" t="s">
        <v>89</v>
      </c>
      <c r="D343" s="48" t="s">
        <v>221</v>
      </c>
      <c r="E343" s="48">
        <v>240</v>
      </c>
      <c r="F343" s="7">
        <v>150.9</v>
      </c>
      <c r="G343" s="8">
        <f t="shared" si="52"/>
        <v>23.099999999999994</v>
      </c>
      <c r="H343" s="8">
        <f>H344</f>
        <v>174</v>
      </c>
      <c r="I343" s="24" t="str">
        <f>I344</f>
        <v>174</v>
      </c>
      <c r="J343" s="1"/>
      <c r="K343" s="1"/>
      <c r="L343" s="1"/>
      <c r="M343" s="1"/>
      <c r="N343" s="1"/>
    </row>
    <row r="344" spans="1:14" ht="37.5">
      <c r="A344" s="15" t="s">
        <v>11</v>
      </c>
      <c r="B344" s="48">
        <v>10</v>
      </c>
      <c r="C344" s="48" t="s">
        <v>89</v>
      </c>
      <c r="D344" s="48" t="s">
        <v>221</v>
      </c>
      <c r="E344" s="48">
        <v>244</v>
      </c>
      <c r="F344" s="7">
        <v>150.9</v>
      </c>
      <c r="G344" s="8">
        <f t="shared" si="52"/>
        <v>23.099999999999994</v>
      </c>
      <c r="H344" s="8">
        <v>174</v>
      </c>
      <c r="I344" s="50" t="s">
        <v>278</v>
      </c>
      <c r="J344" s="1"/>
      <c r="K344" s="1"/>
      <c r="L344" s="1"/>
      <c r="M344" s="1"/>
      <c r="N344" s="1"/>
    </row>
    <row r="345" spans="1:14" ht="37.5">
      <c r="A345" s="15" t="s">
        <v>81</v>
      </c>
      <c r="B345" s="48" t="s">
        <v>169</v>
      </c>
      <c r="C345" s="48" t="s">
        <v>89</v>
      </c>
      <c r="D345" s="48" t="s">
        <v>221</v>
      </c>
      <c r="E345" s="58" t="s">
        <v>142</v>
      </c>
      <c r="F345" s="19">
        <f>G345-E345</f>
        <v>-538.1</v>
      </c>
      <c r="G345" s="8">
        <v>1.9</v>
      </c>
      <c r="H345" s="8">
        <v>1.9</v>
      </c>
      <c r="I345" s="50" t="s">
        <v>311</v>
      </c>
      <c r="J345" s="1"/>
      <c r="K345" s="1"/>
      <c r="L345" s="1"/>
      <c r="M345" s="1"/>
      <c r="N345" s="1"/>
    </row>
    <row r="346" spans="1:14" ht="56.25">
      <c r="A346" s="15" t="s">
        <v>222</v>
      </c>
      <c r="B346" s="48" t="s">
        <v>169</v>
      </c>
      <c r="C346" s="48" t="s">
        <v>89</v>
      </c>
      <c r="D346" s="48" t="s">
        <v>223</v>
      </c>
      <c r="E346" s="48"/>
      <c r="F346" s="7"/>
      <c r="G346" s="8">
        <f t="shared" si="52"/>
        <v>6125.2999999999993</v>
      </c>
      <c r="H346" s="8">
        <f>H347</f>
        <v>6125.2999999999993</v>
      </c>
      <c r="I346" s="24">
        <f>I347</f>
        <v>6414.7</v>
      </c>
      <c r="J346" s="1"/>
      <c r="K346" s="1"/>
      <c r="L346" s="1"/>
      <c r="M346" s="1"/>
      <c r="N346" s="1"/>
    </row>
    <row r="347" spans="1:14" ht="75">
      <c r="A347" s="15" t="s">
        <v>248</v>
      </c>
      <c r="B347" s="48" t="s">
        <v>169</v>
      </c>
      <c r="C347" s="48" t="s">
        <v>89</v>
      </c>
      <c r="D347" s="48" t="s">
        <v>249</v>
      </c>
      <c r="E347" s="48"/>
      <c r="F347" s="7"/>
      <c r="G347" s="8">
        <f t="shared" si="52"/>
        <v>6125.2999999999993</v>
      </c>
      <c r="H347" s="8">
        <f>H348</f>
        <v>6125.2999999999993</v>
      </c>
      <c r="I347" s="24">
        <f>I348</f>
        <v>6414.7</v>
      </c>
      <c r="J347" s="1"/>
      <c r="K347" s="1"/>
      <c r="L347" s="1"/>
      <c r="M347" s="1"/>
      <c r="N347" s="1"/>
    </row>
    <row r="348" spans="1:14" ht="131.25">
      <c r="A348" s="15" t="s">
        <v>250</v>
      </c>
      <c r="B348" s="48" t="s">
        <v>169</v>
      </c>
      <c r="C348" s="48" t="s">
        <v>89</v>
      </c>
      <c r="D348" s="48" t="s">
        <v>251</v>
      </c>
      <c r="E348" s="48"/>
      <c r="F348" s="7"/>
      <c r="G348" s="8">
        <f t="shared" si="52"/>
        <v>6125.2999999999993</v>
      </c>
      <c r="H348" s="8">
        <f>H349+H353+H355</f>
        <v>6125.2999999999993</v>
      </c>
      <c r="I348" s="8">
        <f>I349+I353+I355</f>
        <v>6414.7</v>
      </c>
      <c r="J348" s="1"/>
      <c r="K348" s="1"/>
      <c r="L348" s="1"/>
      <c r="M348" s="1"/>
      <c r="N348" s="1"/>
    </row>
    <row r="349" spans="1:14" ht="93.75">
      <c r="A349" s="15" t="s">
        <v>7</v>
      </c>
      <c r="B349" s="48" t="s">
        <v>169</v>
      </c>
      <c r="C349" s="48" t="s">
        <v>89</v>
      </c>
      <c r="D349" s="48" t="s">
        <v>251</v>
      </c>
      <c r="E349" s="48">
        <v>100</v>
      </c>
      <c r="F349" s="7"/>
      <c r="G349" s="8">
        <f t="shared" si="52"/>
        <v>131.5</v>
      </c>
      <c r="H349" s="7">
        <f>H350</f>
        <v>131.5</v>
      </c>
      <c r="I349" s="7">
        <f>I350</f>
        <v>131.5</v>
      </c>
      <c r="J349" s="1"/>
      <c r="K349" s="1"/>
      <c r="L349" s="1"/>
      <c r="M349" s="1"/>
      <c r="N349" s="1"/>
    </row>
    <row r="350" spans="1:14" ht="37.5">
      <c r="A350" s="15" t="s">
        <v>85</v>
      </c>
      <c r="B350" s="48" t="s">
        <v>169</v>
      </c>
      <c r="C350" s="48" t="s">
        <v>89</v>
      </c>
      <c r="D350" s="48" t="s">
        <v>251</v>
      </c>
      <c r="E350" s="48">
        <v>110</v>
      </c>
      <c r="F350" s="7"/>
      <c r="G350" s="8">
        <f t="shared" si="52"/>
        <v>131.5</v>
      </c>
      <c r="H350" s="7">
        <f>H351+H352</f>
        <v>131.5</v>
      </c>
      <c r="I350" s="7">
        <f>I351+I352</f>
        <v>131.5</v>
      </c>
      <c r="J350" s="1"/>
      <c r="K350" s="1"/>
      <c r="L350" s="1"/>
      <c r="M350" s="1"/>
      <c r="N350" s="1"/>
    </row>
    <row r="351" spans="1:14" ht="37.5">
      <c r="A351" s="15" t="s">
        <v>9</v>
      </c>
      <c r="B351" s="48" t="s">
        <v>169</v>
      </c>
      <c r="C351" s="48" t="s">
        <v>89</v>
      </c>
      <c r="D351" s="48" t="s">
        <v>251</v>
      </c>
      <c r="E351" s="48">
        <v>111</v>
      </c>
      <c r="F351" s="7"/>
      <c r="G351" s="8">
        <f t="shared" si="52"/>
        <v>114.2</v>
      </c>
      <c r="H351" s="7">
        <v>114.2</v>
      </c>
      <c r="I351" s="50" t="s">
        <v>279</v>
      </c>
      <c r="J351" s="1"/>
      <c r="K351" s="1"/>
      <c r="L351" s="1"/>
      <c r="M351" s="1"/>
      <c r="N351" s="1"/>
    </row>
    <row r="352" spans="1:14" ht="56.25">
      <c r="A352" s="15" t="s">
        <v>97</v>
      </c>
      <c r="B352" s="48" t="s">
        <v>169</v>
      </c>
      <c r="C352" s="48" t="s">
        <v>89</v>
      </c>
      <c r="D352" s="48" t="s">
        <v>251</v>
      </c>
      <c r="E352" s="48" t="s">
        <v>98</v>
      </c>
      <c r="F352" s="7"/>
      <c r="G352" s="8">
        <f t="shared" si="52"/>
        <v>17.3</v>
      </c>
      <c r="H352" s="7">
        <v>17.3</v>
      </c>
      <c r="I352" s="50" t="s">
        <v>280</v>
      </c>
      <c r="J352" s="1"/>
      <c r="K352" s="1"/>
      <c r="L352" s="1"/>
      <c r="M352" s="1"/>
      <c r="N352" s="1"/>
    </row>
    <row r="353" spans="1:14" ht="37.5">
      <c r="A353" s="15" t="s">
        <v>10</v>
      </c>
      <c r="B353" s="48" t="s">
        <v>169</v>
      </c>
      <c r="C353" s="48" t="s">
        <v>89</v>
      </c>
      <c r="D353" s="48" t="s">
        <v>251</v>
      </c>
      <c r="E353" s="48">
        <v>240</v>
      </c>
      <c r="F353" s="7"/>
      <c r="G353" s="8">
        <f t="shared" si="52"/>
        <v>210.9</v>
      </c>
      <c r="H353" s="7">
        <f>H354</f>
        <v>210.9</v>
      </c>
      <c r="I353" s="7" t="str">
        <f>I354</f>
        <v>210,9</v>
      </c>
      <c r="J353" s="1"/>
      <c r="K353" s="1"/>
      <c r="L353" s="1"/>
      <c r="M353" s="1"/>
      <c r="N353" s="1"/>
    </row>
    <row r="354" spans="1:14" ht="37.5">
      <c r="A354" s="15" t="s">
        <v>11</v>
      </c>
      <c r="B354" s="48" t="s">
        <v>169</v>
      </c>
      <c r="C354" s="48" t="s">
        <v>89</v>
      </c>
      <c r="D354" s="48" t="s">
        <v>251</v>
      </c>
      <c r="E354" s="48">
        <v>244</v>
      </c>
      <c r="F354" s="7"/>
      <c r="G354" s="8">
        <f t="shared" si="52"/>
        <v>210.9</v>
      </c>
      <c r="H354" s="7">
        <v>210.9</v>
      </c>
      <c r="I354" s="50" t="s">
        <v>281</v>
      </c>
      <c r="J354" s="1"/>
      <c r="K354" s="1"/>
      <c r="L354" s="1"/>
      <c r="M354" s="1"/>
      <c r="N354" s="1"/>
    </row>
    <row r="355" spans="1:14" ht="56.25">
      <c r="A355" s="15" t="s">
        <v>23</v>
      </c>
      <c r="B355" s="48" t="s">
        <v>169</v>
      </c>
      <c r="C355" s="48" t="s">
        <v>89</v>
      </c>
      <c r="D355" s="48" t="s">
        <v>251</v>
      </c>
      <c r="E355" s="48" t="s">
        <v>170</v>
      </c>
      <c r="F355" s="7"/>
      <c r="G355" s="7">
        <f>H355-F355</f>
        <v>5782.9</v>
      </c>
      <c r="H355" s="8">
        <v>5782.9</v>
      </c>
      <c r="I355" s="50" t="s">
        <v>306</v>
      </c>
      <c r="J355" s="1"/>
      <c r="K355" s="1"/>
      <c r="L355" s="1"/>
      <c r="M355" s="1"/>
      <c r="N355" s="1"/>
    </row>
    <row r="356" spans="1:14" ht="18.75">
      <c r="A356" s="44" t="s">
        <v>57</v>
      </c>
      <c r="B356" s="46">
        <v>11</v>
      </c>
      <c r="C356" s="47"/>
      <c r="D356" s="47"/>
      <c r="E356" s="47"/>
      <c r="F356" s="7">
        <v>78</v>
      </c>
      <c r="G356" s="16">
        <f t="shared" si="52"/>
        <v>0</v>
      </c>
      <c r="H356" s="19">
        <v>78</v>
      </c>
      <c r="I356" s="56" t="s">
        <v>282</v>
      </c>
      <c r="J356" s="1"/>
      <c r="K356" s="1"/>
      <c r="L356" s="1"/>
      <c r="M356" s="1"/>
      <c r="N356" s="1"/>
    </row>
    <row r="357" spans="1:14" ht="18.75">
      <c r="A357" s="44" t="s">
        <v>58</v>
      </c>
      <c r="B357" s="46">
        <v>11</v>
      </c>
      <c r="C357" s="46" t="s">
        <v>87</v>
      </c>
      <c r="D357" s="49"/>
      <c r="E357" s="49"/>
      <c r="F357" s="7">
        <v>78</v>
      </c>
      <c r="G357" s="16">
        <f t="shared" si="52"/>
        <v>0</v>
      </c>
      <c r="H357" s="19">
        <v>78</v>
      </c>
      <c r="I357" s="56">
        <v>78</v>
      </c>
      <c r="J357" s="1"/>
      <c r="K357" s="1"/>
      <c r="L357" s="1"/>
      <c r="M357" s="1"/>
      <c r="N357" s="1"/>
    </row>
    <row r="358" spans="1:14" ht="37.5">
      <c r="A358" s="15" t="s">
        <v>18</v>
      </c>
      <c r="B358" s="48">
        <v>11</v>
      </c>
      <c r="C358" s="48" t="s">
        <v>87</v>
      </c>
      <c r="D358" s="48" t="s">
        <v>107</v>
      </c>
      <c r="E358" s="47"/>
      <c r="F358" s="7">
        <v>78</v>
      </c>
      <c r="G358" s="8">
        <f t="shared" si="52"/>
        <v>0</v>
      </c>
      <c r="H358" s="7">
        <v>78</v>
      </c>
      <c r="I358" s="51">
        <v>78</v>
      </c>
      <c r="J358" s="1"/>
      <c r="K358" s="1"/>
      <c r="L358" s="1"/>
      <c r="M358" s="1"/>
      <c r="N358" s="1"/>
    </row>
    <row r="359" spans="1:14" ht="75">
      <c r="A359" s="15" t="s">
        <v>59</v>
      </c>
      <c r="B359" s="48">
        <v>11</v>
      </c>
      <c r="C359" s="48" t="s">
        <v>87</v>
      </c>
      <c r="D359" s="48" t="s">
        <v>122</v>
      </c>
      <c r="E359" s="47"/>
      <c r="F359" s="7">
        <v>78</v>
      </c>
      <c r="G359" s="8">
        <f t="shared" si="52"/>
        <v>0</v>
      </c>
      <c r="H359" s="7">
        <v>78</v>
      </c>
      <c r="I359" s="51">
        <v>78</v>
      </c>
      <c r="J359" s="1"/>
      <c r="K359" s="1"/>
      <c r="L359" s="1"/>
      <c r="M359" s="1"/>
      <c r="N359" s="1"/>
    </row>
    <row r="360" spans="1:14" ht="37.5">
      <c r="A360" s="15" t="s">
        <v>10</v>
      </c>
      <c r="B360" s="48">
        <v>11</v>
      </c>
      <c r="C360" s="48" t="s">
        <v>87</v>
      </c>
      <c r="D360" s="48" t="s">
        <v>122</v>
      </c>
      <c r="E360" s="48">
        <v>240</v>
      </c>
      <c r="F360" s="7">
        <v>78</v>
      </c>
      <c r="G360" s="8">
        <f t="shared" si="52"/>
        <v>0</v>
      </c>
      <c r="H360" s="7">
        <v>78</v>
      </c>
      <c r="I360" s="51">
        <v>78</v>
      </c>
      <c r="J360" s="1"/>
      <c r="K360" s="1"/>
      <c r="L360" s="1"/>
      <c r="M360" s="1"/>
      <c r="N360" s="1"/>
    </row>
    <row r="361" spans="1:14" ht="37.5">
      <c r="A361" s="15" t="s">
        <v>11</v>
      </c>
      <c r="B361" s="48">
        <v>11</v>
      </c>
      <c r="C361" s="48" t="s">
        <v>87</v>
      </c>
      <c r="D361" s="48" t="s">
        <v>122</v>
      </c>
      <c r="E361" s="48">
        <v>244</v>
      </c>
      <c r="F361" s="7">
        <v>78</v>
      </c>
      <c r="G361" s="8">
        <f t="shared" si="52"/>
        <v>0</v>
      </c>
      <c r="H361" s="7">
        <v>78</v>
      </c>
      <c r="I361" s="51">
        <v>78</v>
      </c>
      <c r="J361" s="1"/>
      <c r="K361" s="1"/>
      <c r="L361" s="1"/>
      <c r="M361" s="1"/>
      <c r="N361" s="1"/>
    </row>
    <row r="362" spans="1:14" ht="18.75">
      <c r="A362" s="44" t="s">
        <v>15</v>
      </c>
      <c r="B362" s="46">
        <v>14</v>
      </c>
      <c r="C362" s="46"/>
      <c r="D362" s="46"/>
      <c r="E362" s="47"/>
      <c r="F362" s="19">
        <f>F363+F374</f>
        <v>6705.4</v>
      </c>
      <c r="G362" s="19">
        <f t="shared" ref="G362:G365" si="54">H362-F362</f>
        <v>2290.8000000000011</v>
      </c>
      <c r="H362" s="19">
        <f t="shared" ref="H362:I362" si="55">H363+H374</f>
        <v>8996.2000000000007</v>
      </c>
      <c r="I362" s="19">
        <f t="shared" si="55"/>
        <v>10316.5</v>
      </c>
      <c r="J362" s="1"/>
      <c r="K362" s="1"/>
      <c r="L362" s="1"/>
      <c r="M362" s="1"/>
      <c r="N362" s="1"/>
    </row>
    <row r="363" spans="1:14" ht="93.75">
      <c r="A363" s="44" t="s">
        <v>71</v>
      </c>
      <c r="B363" s="46">
        <v>14</v>
      </c>
      <c r="C363" s="46" t="s">
        <v>86</v>
      </c>
      <c r="D363" s="46"/>
      <c r="E363" s="49"/>
      <c r="F363" s="19">
        <f>F364</f>
        <v>4557.8</v>
      </c>
      <c r="G363" s="19">
        <f t="shared" si="54"/>
        <v>4416.9000000000005</v>
      </c>
      <c r="H363" s="19">
        <f t="shared" ref="H363:I364" si="56">H364</f>
        <v>8974.7000000000007</v>
      </c>
      <c r="I363" s="19">
        <f t="shared" si="56"/>
        <v>10316.5</v>
      </c>
      <c r="J363" s="1"/>
      <c r="K363" s="1"/>
      <c r="L363" s="1"/>
      <c r="M363" s="1"/>
      <c r="N363" s="1"/>
    </row>
    <row r="364" spans="1:14" ht="37.5">
      <c r="A364" s="15" t="s">
        <v>72</v>
      </c>
      <c r="B364" s="48">
        <v>14</v>
      </c>
      <c r="C364" s="48" t="s">
        <v>86</v>
      </c>
      <c r="D364" s="48" t="s">
        <v>73</v>
      </c>
      <c r="E364" s="47"/>
      <c r="F364" s="7">
        <f>F365</f>
        <v>4557.8</v>
      </c>
      <c r="G364" s="7">
        <f t="shared" si="54"/>
        <v>4416.9000000000005</v>
      </c>
      <c r="H364" s="7">
        <f t="shared" si="56"/>
        <v>8974.7000000000007</v>
      </c>
      <c r="I364" s="7">
        <f t="shared" si="56"/>
        <v>10316.5</v>
      </c>
      <c r="J364" s="1"/>
      <c r="K364" s="1"/>
      <c r="L364" s="1"/>
      <c r="M364" s="1"/>
      <c r="N364" s="1"/>
    </row>
    <row r="365" spans="1:14" ht="75">
      <c r="A365" s="15" t="s">
        <v>74</v>
      </c>
      <c r="B365" s="48">
        <v>14</v>
      </c>
      <c r="C365" s="48" t="s">
        <v>86</v>
      </c>
      <c r="D365" s="48" t="s">
        <v>75</v>
      </c>
      <c r="E365" s="47"/>
      <c r="F365" s="7">
        <f>F366+F370</f>
        <v>4557.8</v>
      </c>
      <c r="G365" s="7">
        <f t="shared" si="54"/>
        <v>4416.9000000000005</v>
      </c>
      <c r="H365" s="7">
        <f t="shared" ref="H365:I365" si="57">H366+H370</f>
        <v>8974.7000000000007</v>
      </c>
      <c r="I365" s="7">
        <f t="shared" si="57"/>
        <v>10316.5</v>
      </c>
      <c r="J365" s="1"/>
      <c r="K365" s="1"/>
      <c r="L365" s="1"/>
      <c r="M365" s="1"/>
      <c r="N365" s="1"/>
    </row>
    <row r="366" spans="1:14" ht="131.25">
      <c r="A366" s="15" t="s">
        <v>172</v>
      </c>
      <c r="B366" s="48">
        <v>14</v>
      </c>
      <c r="C366" s="48" t="s">
        <v>86</v>
      </c>
      <c r="D366" s="48" t="s">
        <v>173</v>
      </c>
      <c r="E366" s="48"/>
      <c r="F366" s="7">
        <f>F367</f>
        <v>3726.4</v>
      </c>
      <c r="G366" s="7">
        <f t="shared" ref="G366:G381" si="58">H366-F366</f>
        <v>636.90000000000009</v>
      </c>
      <c r="H366" s="8">
        <f t="shared" ref="H366:I368" si="59">H367</f>
        <v>4363.3</v>
      </c>
      <c r="I366" s="24" t="str">
        <f t="shared" si="59"/>
        <v>4363,3</v>
      </c>
      <c r="J366" s="1"/>
      <c r="K366" s="1"/>
      <c r="L366" s="1"/>
      <c r="M366" s="1"/>
      <c r="N366" s="1"/>
    </row>
    <row r="367" spans="1:14" ht="18.75">
      <c r="A367" s="15" t="s">
        <v>15</v>
      </c>
      <c r="B367" s="48">
        <v>14</v>
      </c>
      <c r="C367" s="48" t="s">
        <v>86</v>
      </c>
      <c r="D367" s="48" t="s">
        <v>173</v>
      </c>
      <c r="E367" s="48">
        <v>500</v>
      </c>
      <c r="F367" s="7">
        <f>F368</f>
        <v>3726.4</v>
      </c>
      <c r="G367" s="7">
        <f t="shared" si="58"/>
        <v>636.90000000000009</v>
      </c>
      <c r="H367" s="8">
        <f t="shared" si="59"/>
        <v>4363.3</v>
      </c>
      <c r="I367" s="24" t="str">
        <f t="shared" si="59"/>
        <v>4363,3</v>
      </c>
      <c r="J367" s="1"/>
      <c r="K367" s="1"/>
      <c r="L367" s="1"/>
      <c r="M367" s="1"/>
      <c r="N367" s="1"/>
    </row>
    <row r="368" spans="1:14" ht="18.75">
      <c r="A368" s="15" t="s">
        <v>76</v>
      </c>
      <c r="B368" s="48">
        <v>14</v>
      </c>
      <c r="C368" s="48" t="s">
        <v>86</v>
      </c>
      <c r="D368" s="48" t="s">
        <v>173</v>
      </c>
      <c r="E368" s="48">
        <v>510</v>
      </c>
      <c r="F368" s="7">
        <f>F369</f>
        <v>3726.4</v>
      </c>
      <c r="G368" s="7">
        <f t="shared" si="58"/>
        <v>636.90000000000009</v>
      </c>
      <c r="H368" s="8">
        <f t="shared" si="59"/>
        <v>4363.3</v>
      </c>
      <c r="I368" s="24" t="str">
        <f t="shared" si="59"/>
        <v>4363,3</v>
      </c>
      <c r="J368" s="1"/>
      <c r="K368" s="1"/>
      <c r="L368" s="1"/>
      <c r="M368" s="1"/>
      <c r="N368" s="1"/>
    </row>
    <row r="369" spans="1:14" ht="75">
      <c r="A369" s="15" t="s">
        <v>77</v>
      </c>
      <c r="B369" s="48">
        <v>14</v>
      </c>
      <c r="C369" s="48" t="s">
        <v>86</v>
      </c>
      <c r="D369" s="48" t="s">
        <v>173</v>
      </c>
      <c r="E369" s="48">
        <v>511</v>
      </c>
      <c r="F369" s="7">
        <v>3726.4</v>
      </c>
      <c r="G369" s="7">
        <f t="shared" si="58"/>
        <v>636.90000000000009</v>
      </c>
      <c r="H369" s="8">
        <v>4363.3</v>
      </c>
      <c r="I369" s="50" t="s">
        <v>307</v>
      </c>
      <c r="J369" s="1"/>
      <c r="K369" s="1"/>
      <c r="L369" s="1"/>
      <c r="M369" s="1"/>
      <c r="N369" s="1"/>
    </row>
    <row r="370" spans="1:14" ht="131.25">
      <c r="A370" s="15" t="s">
        <v>175</v>
      </c>
      <c r="B370" s="48">
        <v>14</v>
      </c>
      <c r="C370" s="48" t="s">
        <v>86</v>
      </c>
      <c r="D370" s="48" t="s">
        <v>174</v>
      </c>
      <c r="E370" s="48"/>
      <c r="F370" s="7">
        <f>F371</f>
        <v>831.4</v>
      </c>
      <c r="G370" s="7">
        <f t="shared" si="58"/>
        <v>3779.9999999999995</v>
      </c>
      <c r="H370" s="8">
        <f t="shared" ref="H370:I372" si="60">H371</f>
        <v>4611.3999999999996</v>
      </c>
      <c r="I370" s="24" t="str">
        <f t="shared" si="60"/>
        <v>5953,2</v>
      </c>
      <c r="J370" s="1"/>
      <c r="K370" s="1"/>
      <c r="L370" s="1"/>
      <c r="M370" s="1"/>
      <c r="N370" s="1"/>
    </row>
    <row r="371" spans="1:14" ht="18.75">
      <c r="A371" s="15" t="s">
        <v>15</v>
      </c>
      <c r="B371" s="48">
        <v>14</v>
      </c>
      <c r="C371" s="48" t="s">
        <v>86</v>
      </c>
      <c r="D371" s="48" t="s">
        <v>174</v>
      </c>
      <c r="E371" s="48">
        <v>500</v>
      </c>
      <c r="F371" s="7">
        <f>F372</f>
        <v>831.4</v>
      </c>
      <c r="G371" s="7">
        <f t="shared" si="58"/>
        <v>3779.9999999999995</v>
      </c>
      <c r="H371" s="8">
        <f t="shared" si="60"/>
        <v>4611.3999999999996</v>
      </c>
      <c r="I371" s="24" t="str">
        <f t="shared" si="60"/>
        <v>5953,2</v>
      </c>
      <c r="J371" s="1"/>
      <c r="K371" s="1"/>
      <c r="L371" s="1"/>
      <c r="M371" s="1"/>
      <c r="N371" s="1"/>
    </row>
    <row r="372" spans="1:14" ht="18.75">
      <c r="A372" s="15" t="s">
        <v>76</v>
      </c>
      <c r="B372" s="48">
        <v>14</v>
      </c>
      <c r="C372" s="48" t="s">
        <v>86</v>
      </c>
      <c r="D372" s="48" t="s">
        <v>174</v>
      </c>
      <c r="E372" s="48">
        <v>510</v>
      </c>
      <c r="F372" s="7">
        <f>F373</f>
        <v>831.4</v>
      </c>
      <c r="G372" s="7">
        <f t="shared" si="58"/>
        <v>3779.9999999999995</v>
      </c>
      <c r="H372" s="8">
        <f t="shared" si="60"/>
        <v>4611.3999999999996</v>
      </c>
      <c r="I372" s="24" t="str">
        <f t="shared" si="60"/>
        <v>5953,2</v>
      </c>
      <c r="J372" s="1"/>
      <c r="K372" s="1"/>
      <c r="L372" s="1"/>
      <c r="M372" s="1"/>
      <c r="N372" s="1"/>
    </row>
    <row r="373" spans="1:14" ht="75">
      <c r="A373" s="15" t="s">
        <v>77</v>
      </c>
      <c r="B373" s="48">
        <v>14</v>
      </c>
      <c r="C373" s="48" t="s">
        <v>86</v>
      </c>
      <c r="D373" s="48" t="s">
        <v>174</v>
      </c>
      <c r="E373" s="48">
        <v>511</v>
      </c>
      <c r="F373" s="7">
        <v>831.4</v>
      </c>
      <c r="G373" s="7">
        <f t="shared" si="58"/>
        <v>3779.9999999999995</v>
      </c>
      <c r="H373" s="8">
        <v>4611.3999999999996</v>
      </c>
      <c r="I373" s="50" t="s">
        <v>308</v>
      </c>
      <c r="J373" s="1"/>
      <c r="K373" s="1"/>
      <c r="L373" s="1"/>
      <c r="M373" s="1"/>
      <c r="N373" s="1"/>
    </row>
    <row r="374" spans="1:14" ht="37.5">
      <c r="A374" s="44" t="s">
        <v>78</v>
      </c>
      <c r="B374" s="46">
        <v>14</v>
      </c>
      <c r="C374" s="46" t="s">
        <v>88</v>
      </c>
      <c r="D374" s="46"/>
      <c r="E374" s="49"/>
      <c r="F374" s="19">
        <f>F375</f>
        <v>2147.6</v>
      </c>
      <c r="G374" s="19">
        <f t="shared" si="58"/>
        <v>-2126.1</v>
      </c>
      <c r="H374" s="19">
        <f t="shared" ref="H374:I374" si="61">H375</f>
        <v>21.5</v>
      </c>
      <c r="I374" s="19">
        <f t="shared" si="61"/>
        <v>0</v>
      </c>
      <c r="J374" s="1"/>
      <c r="K374" s="1"/>
      <c r="L374" s="1"/>
      <c r="M374" s="1"/>
      <c r="N374" s="1"/>
    </row>
    <row r="375" spans="1:14" ht="37.5">
      <c r="A375" s="15" t="s">
        <v>24</v>
      </c>
      <c r="B375" s="48">
        <v>14</v>
      </c>
      <c r="C375" s="48" t="s">
        <v>88</v>
      </c>
      <c r="D375" s="48" t="s">
        <v>25</v>
      </c>
      <c r="E375" s="47"/>
      <c r="F375" s="7">
        <f>F376</f>
        <v>2147.6</v>
      </c>
      <c r="G375" s="7">
        <f t="shared" si="58"/>
        <v>-2126.1</v>
      </c>
      <c r="H375" s="7">
        <f t="shared" ref="H375:I377" si="62">H376</f>
        <v>21.5</v>
      </c>
      <c r="I375" s="7">
        <f t="shared" si="62"/>
        <v>0</v>
      </c>
      <c r="J375" s="1"/>
      <c r="K375" s="1"/>
      <c r="L375" s="1"/>
      <c r="M375" s="1"/>
      <c r="N375" s="1"/>
    </row>
    <row r="376" spans="1:14" ht="93.75">
      <c r="A376" s="15" t="s">
        <v>79</v>
      </c>
      <c r="B376" s="48">
        <v>14</v>
      </c>
      <c r="C376" s="48" t="s">
        <v>88</v>
      </c>
      <c r="D376" s="48" t="s">
        <v>176</v>
      </c>
      <c r="E376" s="47"/>
      <c r="F376" s="7">
        <f>F378</f>
        <v>2147.6</v>
      </c>
      <c r="G376" s="7">
        <f t="shared" si="58"/>
        <v>-2126.1</v>
      </c>
      <c r="H376" s="7">
        <f t="shared" si="62"/>
        <v>21.5</v>
      </c>
      <c r="I376" s="7">
        <f t="shared" si="62"/>
        <v>0</v>
      </c>
      <c r="J376" s="1"/>
      <c r="K376" s="1"/>
      <c r="L376" s="1"/>
      <c r="M376" s="1"/>
      <c r="N376" s="1"/>
    </row>
    <row r="377" spans="1:14" ht="18.75">
      <c r="A377" s="15" t="s">
        <v>15</v>
      </c>
      <c r="B377" s="48">
        <v>14</v>
      </c>
      <c r="C377" s="48" t="s">
        <v>88</v>
      </c>
      <c r="D377" s="48" t="s">
        <v>176</v>
      </c>
      <c r="E377" s="48">
        <v>500</v>
      </c>
      <c r="F377" s="7">
        <f>F378</f>
        <v>2147.6</v>
      </c>
      <c r="G377" s="7">
        <f t="shared" si="58"/>
        <v>-2126.1</v>
      </c>
      <c r="H377" s="8">
        <f t="shared" si="62"/>
        <v>21.5</v>
      </c>
      <c r="I377" s="24">
        <f t="shared" si="62"/>
        <v>0</v>
      </c>
      <c r="J377" s="1"/>
      <c r="K377" s="1"/>
      <c r="L377" s="1"/>
      <c r="M377" s="1"/>
      <c r="N377" s="1"/>
    </row>
    <row r="378" spans="1:14" ht="37.5">
      <c r="A378" s="15" t="s">
        <v>80</v>
      </c>
      <c r="B378" s="48">
        <v>14</v>
      </c>
      <c r="C378" s="48" t="s">
        <v>88</v>
      </c>
      <c r="D378" s="48" t="s">
        <v>176</v>
      </c>
      <c r="E378" s="48">
        <v>540</v>
      </c>
      <c r="F378" s="7">
        <v>2147.6</v>
      </c>
      <c r="G378" s="7">
        <f t="shared" si="58"/>
        <v>-2126.1</v>
      </c>
      <c r="H378" s="8">
        <v>21.5</v>
      </c>
      <c r="I378" s="51">
        <v>0</v>
      </c>
      <c r="J378" s="1"/>
      <c r="K378" s="1"/>
      <c r="L378" s="1"/>
      <c r="M378" s="1"/>
      <c r="N378" s="1"/>
    </row>
    <row r="379" spans="1:14" ht="38.25">
      <c r="A379" s="59" t="s">
        <v>82</v>
      </c>
      <c r="B379" s="60">
        <v>99</v>
      </c>
      <c r="C379" s="61"/>
      <c r="D379" s="62"/>
      <c r="E379" s="62"/>
      <c r="F379" s="63">
        <f>F380</f>
        <v>10095.4</v>
      </c>
      <c r="G379" s="19">
        <f t="shared" si="58"/>
        <v>-4378.2</v>
      </c>
      <c r="H379" s="64">
        <f>H380</f>
        <v>5717.2</v>
      </c>
      <c r="I379" s="65">
        <f>I380</f>
        <v>11482.5</v>
      </c>
    </row>
    <row r="380" spans="1:14" ht="18.75">
      <c r="A380" s="66" t="s">
        <v>82</v>
      </c>
      <c r="B380" s="67">
        <v>99</v>
      </c>
      <c r="C380" s="67">
        <v>99</v>
      </c>
      <c r="D380" s="48" t="s">
        <v>83</v>
      </c>
      <c r="E380" s="62"/>
      <c r="F380" s="63">
        <f>F381</f>
        <v>10095.4</v>
      </c>
      <c r="G380" s="7">
        <f t="shared" si="58"/>
        <v>-4378.2</v>
      </c>
      <c r="H380" s="63">
        <f>H381</f>
        <v>5717.2</v>
      </c>
      <c r="I380" s="68">
        <f>I381</f>
        <v>11482.5</v>
      </c>
    </row>
    <row r="381" spans="1:14" ht="18.75">
      <c r="A381" s="10" t="s">
        <v>82</v>
      </c>
      <c r="B381" s="11">
        <v>99</v>
      </c>
      <c r="C381" s="11">
        <v>99</v>
      </c>
      <c r="D381" s="12" t="s">
        <v>83</v>
      </c>
      <c r="E381" s="13">
        <v>999</v>
      </c>
      <c r="F381" s="6">
        <v>10095.4</v>
      </c>
      <c r="G381" s="21">
        <f t="shared" si="58"/>
        <v>-4378.2</v>
      </c>
      <c r="H381" s="9">
        <v>5717.2</v>
      </c>
      <c r="I381" s="26">
        <v>11482.5</v>
      </c>
    </row>
    <row r="382" spans="1:14" ht="18.75">
      <c r="A382" s="5"/>
      <c r="B382" s="5"/>
      <c r="C382" s="5"/>
      <c r="D382" s="5"/>
      <c r="E382" s="5"/>
      <c r="F382" s="5"/>
      <c r="G382" s="21"/>
      <c r="H382" s="3"/>
      <c r="I382" s="3"/>
    </row>
  </sheetData>
  <mergeCells count="13">
    <mergeCell ref="G7:H8"/>
    <mergeCell ref="F6:I6"/>
    <mergeCell ref="B1:I1"/>
    <mergeCell ref="A2:I2"/>
    <mergeCell ref="A3:I3"/>
    <mergeCell ref="A4:I4"/>
    <mergeCell ref="A5:I5"/>
    <mergeCell ref="I7:I8"/>
    <mergeCell ref="A7:A8"/>
    <mergeCell ref="B7:B8"/>
    <mergeCell ref="C7:C8"/>
    <mergeCell ref="D7:D8"/>
    <mergeCell ref="E7:E8"/>
  </mergeCells>
  <pageMargins left="0.19685039370078741" right="0.11811023622047245" top="0.74803149606299213" bottom="0.55118110236220474" header="0.31496062992125984" footer="0.31496062992125984"/>
  <pageSetup paperSize="9" orientation="portrait" horizontalDpi="180" verticalDpi="18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2013 прил.12</vt:lpstr>
      <vt:lpstr>2014-2015  прил.13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2012-11-27T13:13:20Z</dcterms:modified>
</cp:coreProperties>
</file>