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20" windowWidth="18195" windowHeight="7845" firstSheet="1" activeTab="1"/>
  </bookViews>
  <sheets>
    <sheet name="прил 4 мероприятия (2)" sheetId="7" r:id="rId1"/>
    <sheet name="прил 2 мероприятия" sheetId="1" r:id="rId2"/>
    <sheet name="Прил 3 финансирование" sheetId="3" r:id="rId3"/>
  </sheets>
  <calcPr calcId="145621"/>
</workbook>
</file>

<file path=xl/calcChain.xml><?xml version="1.0" encoding="utf-8"?>
<calcChain xmlns="http://schemas.openxmlformats.org/spreadsheetml/2006/main">
  <c r="J112" i="1" l="1"/>
  <c r="I39" i="3" l="1"/>
  <c r="I40" i="3"/>
  <c r="J61" i="1" l="1"/>
  <c r="I44" i="3" l="1"/>
  <c r="M26" i="3" l="1"/>
  <c r="I20" i="3"/>
  <c r="J133" i="1" l="1"/>
  <c r="J132" i="1"/>
  <c r="N182" i="1" l="1"/>
  <c r="L182" i="1"/>
  <c r="J182" i="1"/>
  <c r="L23" i="3" l="1"/>
  <c r="L22" i="3"/>
  <c r="K23" i="3"/>
  <c r="I58" i="3"/>
  <c r="I57" i="3"/>
  <c r="K20" i="3"/>
  <c r="M201" i="1" l="1"/>
  <c r="K131" i="1"/>
  <c r="L131" i="1"/>
  <c r="L198" i="1" s="1"/>
  <c r="K198" i="1" l="1"/>
  <c r="J198" i="1" s="1"/>
  <c r="J131" i="1"/>
  <c r="J63" i="1"/>
  <c r="K128" i="1" l="1"/>
  <c r="J20" i="3" l="1"/>
  <c r="L20" i="3"/>
  <c r="K130" i="1" l="1"/>
  <c r="L130" i="1"/>
  <c r="L197" i="1" s="1"/>
  <c r="K129" i="1"/>
  <c r="L129" i="1"/>
  <c r="L128" i="1"/>
  <c r="K127" i="1"/>
  <c r="L127" i="1"/>
  <c r="K196" i="1" l="1"/>
  <c r="J196" i="1" s="1"/>
  <c r="K197" i="1"/>
  <c r="J197" i="1" s="1"/>
  <c r="J130" i="1"/>
  <c r="J62" i="3"/>
  <c r="K62" i="3"/>
  <c r="M62" i="3"/>
  <c r="J21" i="3" l="1"/>
  <c r="K21" i="3"/>
  <c r="L21" i="3"/>
  <c r="L26" i="3" s="1"/>
  <c r="M129" i="1" l="1"/>
  <c r="J129" i="1" s="1"/>
  <c r="J113" i="1" l="1"/>
  <c r="J114" i="1"/>
  <c r="J115" i="1"/>
  <c r="J116" i="1"/>
  <c r="K125" i="1"/>
  <c r="L125" i="1"/>
  <c r="J59" i="1"/>
  <c r="J60" i="1"/>
  <c r="J62" i="1"/>
  <c r="J58" i="1"/>
  <c r="K44" i="3" l="1"/>
  <c r="L44" i="3"/>
  <c r="M44" i="3"/>
  <c r="K195" i="1" l="1"/>
  <c r="M128" i="1"/>
  <c r="J111" i="1"/>
  <c r="J128" i="1" l="1"/>
  <c r="J195" i="1"/>
  <c r="M127" i="1"/>
  <c r="J127" i="1" s="1"/>
  <c r="K126" i="1"/>
  <c r="M126" i="1"/>
  <c r="M125" i="1"/>
  <c r="J125" i="1" s="1"/>
  <c r="J126" i="1" l="1"/>
  <c r="I38" i="3"/>
  <c r="I21" i="3"/>
  <c r="I41" i="3"/>
  <c r="I42" i="3"/>
  <c r="I43" i="3"/>
  <c r="I23" i="3" l="1"/>
  <c r="I24" i="3"/>
  <c r="I22" i="3"/>
  <c r="I26" i="3" s="1"/>
  <c r="J25" i="3"/>
  <c r="M25" i="3"/>
  <c r="M19" i="3"/>
  <c r="J19" i="3"/>
  <c r="I19" i="3" s="1"/>
  <c r="I25" i="3" l="1"/>
  <c r="L194" i="1"/>
  <c r="K18" i="3" l="1"/>
  <c r="M18" i="3"/>
  <c r="I37" i="3"/>
  <c r="M124" i="1" l="1"/>
  <c r="I51" i="3" l="1"/>
  <c r="I62" i="3" s="1"/>
  <c r="K15" i="3"/>
  <c r="K17" i="3"/>
  <c r="L17" i="3"/>
  <c r="K16" i="3"/>
  <c r="J17" i="3"/>
  <c r="J18" i="3"/>
  <c r="J15" i="3"/>
  <c r="I36" i="3"/>
  <c r="K192" i="1"/>
  <c r="J192" i="1" s="1"/>
  <c r="K193" i="1"/>
  <c r="J109" i="1"/>
  <c r="J110" i="1"/>
  <c r="K124" i="1"/>
  <c r="J124" i="1" s="1"/>
  <c r="M123" i="1"/>
  <c r="N190" i="1" l="1"/>
  <c r="J123" i="1"/>
  <c r="L193" i="1"/>
  <c r="J193" i="1" s="1"/>
  <c r="I17" i="3"/>
  <c r="I18" i="3"/>
  <c r="J13" i="3" l="1"/>
  <c r="I13" i="3" s="1"/>
  <c r="K190" i="1" l="1"/>
  <c r="J190" i="1" s="1"/>
  <c r="K194" i="1"/>
  <c r="J194" i="1" s="1"/>
  <c r="K191" i="1"/>
  <c r="J191" i="1" s="1"/>
  <c r="K122" i="1"/>
  <c r="M122" i="1"/>
  <c r="J106" i="1"/>
  <c r="J107" i="1"/>
  <c r="J108" i="1"/>
  <c r="K121" i="1"/>
  <c r="K189" i="1" l="1"/>
  <c r="J189" i="1" s="1"/>
  <c r="J122" i="1"/>
  <c r="K188" i="1"/>
  <c r="J121" i="1"/>
  <c r="J34" i="3"/>
  <c r="J16" i="3" s="1"/>
  <c r="I35" i="3" l="1"/>
  <c r="I34" i="3"/>
  <c r="I33" i="3"/>
  <c r="J32" i="3"/>
  <c r="J44" i="3" s="1"/>
  <c r="I16" i="3"/>
  <c r="I32" i="3" l="1"/>
  <c r="J83" i="1" l="1"/>
  <c r="I30" i="3"/>
  <c r="N187" i="1" l="1"/>
  <c r="K120" i="1"/>
  <c r="J120" i="1" s="1"/>
  <c r="J187" i="1" s="1"/>
  <c r="K187" i="1" l="1"/>
  <c r="K119" i="1"/>
  <c r="M119" i="1"/>
  <c r="J103" i="1"/>
  <c r="J104" i="1"/>
  <c r="J105" i="1"/>
  <c r="J34" i="1"/>
  <c r="I10" i="3"/>
  <c r="I28" i="3"/>
  <c r="I29" i="3"/>
  <c r="I31" i="3"/>
  <c r="I27" i="3"/>
  <c r="K9" i="3"/>
  <c r="K12" i="3"/>
  <c r="L9" i="3"/>
  <c r="L11" i="3"/>
  <c r="J119" i="1" l="1"/>
  <c r="J186" i="1" s="1"/>
  <c r="K26" i="3"/>
  <c r="I11" i="3"/>
  <c r="I9" i="3"/>
  <c r="L81" i="7"/>
  <c r="L80" i="7"/>
  <c r="J80" i="7"/>
  <c r="L79" i="7"/>
  <c r="J79" i="7"/>
  <c r="L78" i="7"/>
  <c r="M76" i="7"/>
  <c r="K76" i="7"/>
  <c r="M73" i="7"/>
  <c r="J73" i="7"/>
  <c r="M59" i="7"/>
  <c r="M77" i="7" s="1"/>
  <c r="L59" i="7"/>
  <c r="L77" i="7" s="1"/>
  <c r="K59" i="7"/>
  <c r="K77" i="7" s="1"/>
  <c r="M58" i="7"/>
  <c r="L58" i="7"/>
  <c r="L76" i="7" s="1"/>
  <c r="L57" i="7"/>
  <c r="L75" i="7" s="1"/>
  <c r="K57" i="7"/>
  <c r="K64" i="7" s="1"/>
  <c r="J52" i="7"/>
  <c r="J51" i="7"/>
  <c r="J50" i="7"/>
  <c r="J45" i="7"/>
  <c r="J43" i="7"/>
  <c r="M82" i="7" l="1"/>
  <c r="J59" i="7"/>
  <c r="J77" i="7" s="1"/>
  <c r="J57" i="7"/>
  <c r="J64" i="7" s="1"/>
  <c r="K82" i="7"/>
  <c r="L82" i="7"/>
  <c r="J75" i="7"/>
  <c r="J58" i="7"/>
  <c r="J76" i="7"/>
  <c r="L64" i="7"/>
  <c r="J85" i="1"/>
  <c r="J82" i="7" l="1"/>
  <c r="K186" i="1"/>
  <c r="J102" i="1" l="1"/>
  <c r="L186" i="1" l="1"/>
  <c r="L118" i="1" l="1"/>
  <c r="K185" i="1" l="1"/>
  <c r="M118" i="1"/>
  <c r="M134" i="1" s="1"/>
  <c r="J118" i="1" l="1"/>
  <c r="K201" i="1"/>
  <c r="N185" i="1"/>
  <c r="N201" i="1" s="1"/>
  <c r="L185" i="1"/>
  <c r="J185" i="1" s="1"/>
  <c r="L188" i="1" l="1"/>
  <c r="J188" i="1" s="1"/>
  <c r="K117" i="1" l="1"/>
  <c r="L117" i="1"/>
  <c r="L134" i="1" s="1"/>
  <c r="K134" i="1" l="1"/>
  <c r="J117" i="1"/>
  <c r="L184" i="1"/>
  <c r="J134" i="1"/>
  <c r="J12" i="3"/>
  <c r="J14" i="3"/>
  <c r="I14" i="3" s="1"/>
  <c r="I15" i="3"/>
  <c r="L201" i="1" l="1"/>
  <c r="J184" i="1"/>
  <c r="J26" i="3"/>
  <c r="J201" i="1"/>
  <c r="I12" i="3"/>
  <c r="J100" i="1"/>
  <c r="J101" i="1"/>
</calcChain>
</file>

<file path=xl/sharedStrings.xml><?xml version="1.0" encoding="utf-8"?>
<sst xmlns="http://schemas.openxmlformats.org/spreadsheetml/2006/main" count="150" uniqueCount="86">
  <si>
    <t xml:space="preserve">№№ пп </t>
  </si>
  <si>
    <t>ПЕРЕЧЕНЬ</t>
  </si>
  <si>
    <t>"РАЗВИТИЕ ТРАНСПОРТНОЙ СИСТЕМЫ И ДОРОЖНОГО ХОЗЯЙСТВА</t>
  </si>
  <si>
    <t xml:space="preserve"> ГОРОДА РАССКАЗОВО" НА 2014-2020 ГОДЫ</t>
  </si>
  <si>
    <t>наименование подпрограммы, основного мероприятия, ведомственной целевой программы</t>
  </si>
  <si>
    <t>Ожидаемые непосредственные результаты</t>
  </si>
  <si>
    <t>Наименование</t>
  </si>
  <si>
    <t>значение по годам реализации</t>
  </si>
  <si>
    <t>по годам, всего</t>
  </si>
  <si>
    <t>областной бюджет</t>
  </si>
  <si>
    <t>местный бюджет</t>
  </si>
  <si>
    <t>ед. измер.</t>
  </si>
  <si>
    <t>км</t>
  </si>
  <si>
    <t>протяженность  отремонтированных автомобильных дорог</t>
  </si>
  <si>
    <t>ед.</t>
  </si>
  <si>
    <t xml:space="preserve">Строительство и реконструкция автомобильных дорог местного значения и мостовых сооружений </t>
  </si>
  <si>
    <t>протяженность капитально отремонтированных автомобильных дорог</t>
  </si>
  <si>
    <t>Содержание автомобильных дорог местного значения</t>
  </si>
  <si>
    <t>Всего по подпрограмме</t>
  </si>
  <si>
    <t>РЕСУРСНОЕ  ОБЕСПЕЧЕНИЕ</t>
  </si>
  <si>
    <t>Статус</t>
  </si>
  <si>
    <t>Наименование муниципальной программы, подпрограммы муниципальной программы</t>
  </si>
  <si>
    <t xml:space="preserve">областной бюджет </t>
  </si>
  <si>
    <t xml:space="preserve">Объемы финансирования, тыс. рублей, в т.ч.        </t>
  </si>
  <si>
    <t>Итого по годам:</t>
  </si>
  <si>
    <t xml:space="preserve">Подпрограмма </t>
  </si>
  <si>
    <t xml:space="preserve"> "Развитие транспортного комплекса"</t>
  </si>
  <si>
    <t>Итого:</t>
  </si>
  <si>
    <t>Капитальный ремонт и ремонт дворовых территорий многоквартирных домов, проездов к дворовым территориям многоквартирных домов</t>
  </si>
  <si>
    <t>Капитальный ремонт мостов, автомобильных дорог местного значения (моста ч/з р.Лесной Тамбов)</t>
  </si>
  <si>
    <t>Подпрограмма "Развитие транспортного комплекса"</t>
  </si>
  <si>
    <t>Обновление подвижного состава для выполнения регулярных перевозок пассажиров автомобильным транспортом</t>
  </si>
  <si>
    <t xml:space="preserve">Отдел торговли, сферы услуг и защиты прав потребителей администрации города </t>
  </si>
  <si>
    <t>отдел строительства и ЖКХ администрации города</t>
  </si>
  <si>
    <t>количество единиц подвижного состава</t>
  </si>
  <si>
    <t>протяженность  отремонтированных дворовых территорий</t>
  </si>
  <si>
    <t>Объемы финансирования, тыс. рублей, в т.ч.</t>
  </si>
  <si>
    <t>МУНИЦИПАЛЬНОЙ ПРОГРАММЫ  "РАЗВИТИЕ ТРАНСПОРТНОЙ</t>
  </si>
  <si>
    <t>МЕРОПРИЯТИЙ МУНИЦИПАЛЬНОЙ ПРОГРАММЫ</t>
  </si>
  <si>
    <t>итого</t>
  </si>
  <si>
    <t>внебюд. источники</t>
  </si>
  <si>
    <t xml:space="preserve">Всего по программе </t>
  </si>
  <si>
    <t>Проектно-изыскательские работы, экспертиза</t>
  </si>
  <si>
    <t>п.м.</t>
  </si>
  <si>
    <t xml:space="preserve">Ремонт автомобильных дорог местного значения,             (средства дорожного фонда) </t>
  </si>
  <si>
    <t>Муниципальная программа "Развитие транспортной системы и дорожного хозяйства города Рассказово" на 2014-2020 годы</t>
  </si>
  <si>
    <t>ответственный исполнитель, соисполнители</t>
  </si>
  <si>
    <t>Подпрограмма "Совершенствования и развитие сети автомобильных дорог"</t>
  </si>
  <si>
    <t>протяженность построенных и реконструированных автомобильных дорог</t>
  </si>
  <si>
    <t>внебюджетные источники</t>
  </si>
  <si>
    <t xml:space="preserve">Муниципальная программа города Рассказово </t>
  </si>
  <si>
    <t>Приложение №4</t>
  </si>
  <si>
    <t>к муниципальтной программе "Развитие транспортной системы и дорожного хозяйства города Рассказово" на 2014-2020 годы</t>
  </si>
  <si>
    <t xml:space="preserve">федеральный бюджет </t>
  </si>
  <si>
    <t>федер. бюджет</t>
  </si>
  <si>
    <t>Обновление подвижного состава для выполнения регулярных перевозок пассажиров автомобильным транспортом, проведение торгов на выполнение работ, связанных с осуществлением регулярных перевозок пассажиров и багажа автомобильным транспортом по муниципальным маршрутам на территории города Рассказово по регулируемым тарифам</t>
  </si>
  <si>
    <t>"Совершенствование и развитие сети автомобильных дорог"</t>
  </si>
  <si>
    <t>Подпрограмма "Совершенствование и развитие сети автомобильных дорог"</t>
  </si>
  <si>
    <t>СИСТЕМЫ И ДОРОЖНОГО ХОЗЯЙСТВА ГОРОДА РАССКАЗОВО"  НА 2014-2030 ГОДЫ</t>
  </si>
  <si>
    <t xml:space="preserve">Отдел строительства, жилищно-коммунального и дорожного хозяйства, отдел потребительского рынка, товаров и услуг администрации города </t>
  </si>
  <si>
    <t>Отдел строительства, жилищно-коммунального и дорожного хозяйства администрации города</t>
  </si>
  <si>
    <t xml:space="preserve">Отдел потребительского рынка, товаров и услуг администрации города </t>
  </si>
  <si>
    <t>Наименование подпрограммы, основного мероприятия, ведомственной целевой программы</t>
  </si>
  <si>
    <t>"Развитие транспортной системы и дорожного хозяйства города Рассказово" на 2014-2030 годы</t>
  </si>
  <si>
    <t>Разработчик муниципальной программы, соисполнители</t>
  </si>
  <si>
    <t>Разработчик муниципальной программы,  соисполнители</t>
  </si>
  <si>
    <t>Ремонт и содержание автомобильных дорог местного значения (средства на формирование муниципального дорожного фонда)</t>
  </si>
  <si>
    <t xml:space="preserve">Муниципальная программа "Развитие транспортной системы и дорожного хозяйства города Рассказово" на 2014-2030 годы </t>
  </si>
  <si>
    <t>ПРИЛОЖЕНИЕ №3</t>
  </si>
  <si>
    <t>ПРИЛОЖЕНИЕ №2</t>
  </si>
  <si>
    <t>Отдел строительства,  жилищно-коммунального и дорожного хозяйства администрации города</t>
  </si>
  <si>
    <t xml:space="preserve">Ремонт автомобильных дорог местного значения, тротуаров, в т.ч. средства дорожного фонда и оплата по ранее принятым обязательствам </t>
  </si>
  <si>
    <t>Организация транспортного обслуживания населения</t>
  </si>
  <si>
    <t>Комитет экономической политики, предпринимательства, развития инвестиционной деятельности и потребительского рынка</t>
  </si>
  <si>
    <t>Итого</t>
  </si>
  <si>
    <t xml:space="preserve">ПРИЛОЖЕНИЕ №5
к муниципальной программе «Развитие транспортной системы и дорожного хозяйства города Рассказово» на 2014-2030 годы
</t>
  </si>
  <si>
    <t xml:space="preserve">                                    ПЕРЕЧЕНЬ</t>
  </si>
  <si>
    <t xml:space="preserve">                          МЕРОПРИЯТИЙ МУНИЦИПАЛЬНОЙ ПРОГРАММЫ</t>
  </si>
  <si>
    <t xml:space="preserve">                  "РАЗВИТИЕ ТРАНСПОРТНОЙ СИСТЕМЫ И ДОРОЖНОГО ХОЗЯЙСТВА</t>
  </si>
  <si>
    <t xml:space="preserve">                  ГОРОДА РАССКАЗОВО" НА 2014-2030 ГОДЫ</t>
  </si>
  <si>
    <t xml:space="preserve">ПРИЛОЖЕНИЕ №4
к муниципальной программе «Развитие транспортной                                                                                               системы и дорожного хозяйства города Рассказово»                           на 2014-2030 годы
</t>
  </si>
  <si>
    <t>Количество заключенных муниципальных контрактов на выполнение работ, связанных с осуществлением регулярных перевозок пассажиров и багажа автомобильным транспортом по муниципальным маршрутам</t>
  </si>
  <si>
    <t>Строительство электрозаправочных станций</t>
  </si>
  <si>
    <t xml:space="preserve">Количество построенных электрозаправочных станций </t>
  </si>
  <si>
    <t xml:space="preserve">к постановлению администрации города                                            от 04.05.2026 №697                                    </t>
  </si>
  <si>
    <t xml:space="preserve">к постановлению администрации город                  от 04.05.2026 № 697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</si>
</sst>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9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/>
    <xf numFmtId="0" fontId="2" fillId="0" borderId="1" xfId="0" applyFont="1" applyBorder="1" applyAlignment="1">
      <alignment horizontal="center" vertical="center"/>
    </xf>
    <xf numFmtId="0" fontId="1" fillId="0" borderId="1" xfId="0" applyFont="1" applyBorder="1"/>
    <xf numFmtId="0" fontId="0" fillId="0" borderId="1" xfId="0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4" xfId="0" applyBorder="1"/>
    <xf numFmtId="0" fontId="0" fillId="0" borderId="0" xfId="0" applyBorder="1"/>
    <xf numFmtId="164" fontId="2" fillId="0" borderId="1" xfId="0" applyNumberFormat="1" applyFont="1" applyBorder="1" applyAlignment="1">
      <alignment horizontal="center" vertical="center"/>
    </xf>
    <xf numFmtId="164" fontId="2" fillId="0" borderId="5" xfId="0" applyNumberFormat="1" applyFont="1" applyBorder="1" applyAlignment="1">
      <alignment horizontal="center" vertical="center"/>
    </xf>
    <xf numFmtId="164" fontId="2" fillId="0" borderId="6" xfId="0" applyNumberFormat="1" applyFont="1" applyBorder="1" applyAlignment="1" applyProtection="1">
      <alignment horizontal="center" vertical="center"/>
      <protection locked="0"/>
    </xf>
    <xf numFmtId="164" fontId="2" fillId="0" borderId="6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 applyProtection="1">
      <alignment horizontal="center" vertical="center"/>
      <protection locked="0"/>
    </xf>
    <xf numFmtId="2" fontId="2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0" fillId="0" borderId="1" xfId="0" applyBorder="1" applyAlignment="1"/>
    <xf numFmtId="0" fontId="2" fillId="0" borderId="1" xfId="0" applyFont="1" applyBorder="1" applyAlignment="1">
      <alignment wrapText="1"/>
    </xf>
    <xf numFmtId="2" fontId="2" fillId="0" borderId="1" xfId="0" applyNumberFormat="1" applyFont="1" applyBorder="1"/>
    <xf numFmtId="164" fontId="2" fillId="0" borderId="2" xfId="0" applyNumberFormat="1" applyFont="1" applyBorder="1" applyAlignment="1">
      <alignment horizontal="center" vertical="center"/>
    </xf>
    <xf numFmtId="164" fontId="2" fillId="0" borderId="7" xfId="0" applyNumberFormat="1" applyFont="1" applyBorder="1" applyAlignment="1">
      <alignment horizontal="center" vertical="center"/>
    </xf>
    <xf numFmtId="164" fontId="2" fillId="0" borderId="9" xfId="0" applyNumberFormat="1" applyFont="1" applyBorder="1" applyAlignment="1">
      <alignment horizontal="center" vertical="center"/>
    </xf>
    <xf numFmtId="2" fontId="2" fillId="0" borderId="2" xfId="0" applyNumberFormat="1" applyFont="1" applyBorder="1" applyAlignment="1">
      <alignment horizontal="center" vertical="center"/>
    </xf>
    <xf numFmtId="2" fontId="2" fillId="0" borderId="2" xfId="0" applyNumberFormat="1" applyFont="1" applyBorder="1"/>
    <xf numFmtId="0" fontId="1" fillId="0" borderId="1" xfId="0" applyFont="1" applyBorder="1" applyAlignment="1"/>
    <xf numFmtId="0" fontId="2" fillId="0" borderId="2" xfId="0" applyFont="1" applyBorder="1"/>
    <xf numFmtId="165" fontId="2" fillId="0" borderId="5" xfId="0" applyNumberFormat="1" applyFont="1" applyBorder="1" applyAlignment="1">
      <alignment horizontal="center" vertical="center"/>
    </xf>
    <xf numFmtId="165" fontId="2" fillId="0" borderId="1" xfId="0" applyNumberFormat="1" applyFont="1" applyBorder="1" applyAlignment="1">
      <alignment horizontal="center" vertical="center"/>
    </xf>
    <xf numFmtId="165" fontId="2" fillId="0" borderId="2" xfId="0" applyNumberFormat="1" applyFont="1" applyBorder="1" applyAlignment="1">
      <alignment horizontal="center" vertical="center"/>
    </xf>
    <xf numFmtId="165" fontId="2" fillId="0" borderId="1" xfId="0" applyNumberFormat="1" applyFont="1" applyBorder="1"/>
    <xf numFmtId="0" fontId="1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/>
    <xf numFmtId="0" fontId="0" fillId="0" borderId="6" xfId="0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0" fillId="0" borderId="6" xfId="0" applyBorder="1" applyAlignment="1"/>
    <xf numFmtId="0" fontId="0" fillId="0" borderId="9" xfId="0" applyBorder="1" applyAlignment="1">
      <alignment wrapText="1"/>
    </xf>
    <xf numFmtId="0" fontId="0" fillId="0" borderId="10" xfId="0" applyBorder="1" applyAlignment="1">
      <alignment wrapText="1"/>
    </xf>
    <xf numFmtId="0" fontId="1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165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4" fillId="0" borderId="0" xfId="0" applyFont="1" applyAlignment="1">
      <alignment horizontal="right" vertical="center" wrapText="1" shrinkToFi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 shrinkToFit="1"/>
    </xf>
    <xf numFmtId="0" fontId="2" fillId="0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0" xfId="0" applyAlignment="1"/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wrapText="1"/>
    </xf>
    <xf numFmtId="0" fontId="0" fillId="0" borderId="0" xfId="0" applyBorder="1" applyAlignment="1"/>
    <xf numFmtId="0" fontId="2" fillId="0" borderId="0" xfId="0" applyFont="1" applyBorder="1" applyAlignment="1">
      <alignment wrapTex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/>
    <xf numFmtId="164" fontId="2" fillId="0" borderId="0" xfId="0" applyNumberFormat="1" applyFont="1" applyBorder="1" applyAlignment="1">
      <alignment horizontal="center" vertical="center"/>
    </xf>
    <xf numFmtId="2" fontId="2" fillId="0" borderId="0" xfId="0" applyNumberFormat="1" applyFont="1" applyBorder="1" applyAlignment="1">
      <alignment horizontal="center" vertical="center"/>
    </xf>
    <xf numFmtId="165" fontId="2" fillId="0" borderId="0" xfId="0" applyNumberFormat="1" applyFont="1" applyBorder="1" applyAlignment="1">
      <alignment horizontal="center" vertical="center"/>
    </xf>
    <xf numFmtId="2" fontId="2" fillId="0" borderId="0" xfId="0" applyNumberFormat="1" applyFont="1" applyBorder="1"/>
    <xf numFmtId="0" fontId="6" fillId="0" borderId="0" xfId="0" applyFont="1" applyBorder="1" applyAlignment="1">
      <alignment wrapText="1"/>
    </xf>
    <xf numFmtId="2" fontId="2" fillId="0" borderId="0" xfId="0" applyNumberFormat="1" applyFont="1" applyBorder="1" applyAlignment="1">
      <alignment horizontal="right"/>
    </xf>
    <xf numFmtId="164" fontId="2" fillId="0" borderId="0" xfId="0" applyNumberFormat="1" applyFont="1" applyBorder="1" applyAlignment="1">
      <alignment horizontal="right" vertical="center"/>
    </xf>
    <xf numFmtId="2" fontId="2" fillId="0" borderId="0" xfId="0" applyNumberFormat="1" applyFont="1" applyBorder="1" applyAlignment="1">
      <alignment wrapText="1"/>
    </xf>
    <xf numFmtId="0" fontId="0" fillId="0" borderId="1" xfId="0" applyBorder="1" applyAlignment="1">
      <alignment horizontal="center"/>
    </xf>
    <xf numFmtId="0" fontId="2" fillId="0" borderId="1" xfId="0" applyFont="1" applyBorder="1"/>
    <xf numFmtId="0" fontId="3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64" fontId="0" fillId="0" borderId="1" xfId="0" applyNumberFormat="1" applyBorder="1"/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165" fontId="1" fillId="0" borderId="5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165" fontId="2" fillId="0" borderId="1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 wrapText="1"/>
    </xf>
    <xf numFmtId="0" fontId="2" fillId="0" borderId="2" xfId="0" applyFont="1" applyBorder="1" applyAlignment="1"/>
    <xf numFmtId="0" fontId="0" fillId="0" borderId="4" xfId="0" applyBorder="1" applyAlignment="1"/>
    <xf numFmtId="0" fontId="0" fillId="0" borderId="3" xfId="0" applyBorder="1" applyAlignment="1"/>
    <xf numFmtId="0" fontId="2" fillId="0" borderId="5" xfId="0" applyFont="1" applyBorder="1" applyAlignment="1">
      <alignment horizontal="center" vertical="center"/>
    </xf>
    <xf numFmtId="0" fontId="0" fillId="0" borderId="11" xfId="0" applyBorder="1" applyAlignment="1"/>
    <xf numFmtId="0" fontId="0" fillId="0" borderId="6" xfId="0" applyBorder="1" applyAlignment="1"/>
    <xf numFmtId="0" fontId="2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wrapText="1"/>
    </xf>
    <xf numFmtId="0" fontId="3" fillId="0" borderId="12" xfId="0" applyFont="1" applyBorder="1" applyAlignment="1">
      <alignment wrapText="1"/>
    </xf>
    <xf numFmtId="0" fontId="3" fillId="0" borderId="13" xfId="0" applyFont="1" applyBorder="1" applyAlignment="1">
      <alignment wrapText="1"/>
    </xf>
    <xf numFmtId="0" fontId="3" fillId="0" borderId="9" xfId="0" applyFont="1" applyBorder="1" applyAlignment="1">
      <alignment wrapText="1"/>
    </xf>
    <xf numFmtId="0" fontId="3" fillId="0" borderId="10" xfId="0" applyFont="1" applyBorder="1" applyAlignment="1">
      <alignment wrapText="1"/>
    </xf>
    <xf numFmtId="0" fontId="2" fillId="0" borderId="5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8" xfId="0" applyBorder="1" applyAlignment="1">
      <alignment wrapText="1"/>
    </xf>
    <xf numFmtId="0" fontId="0" fillId="0" borderId="12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9" xfId="0" applyBorder="1" applyAlignment="1">
      <alignment wrapText="1"/>
    </xf>
    <xf numFmtId="0" fontId="0" fillId="0" borderId="10" xfId="0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0" fillId="0" borderId="0" xfId="0" applyAlignment="1"/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3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1" fillId="0" borderId="7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1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4" fillId="0" borderId="0" xfId="0" applyFont="1" applyAlignment="1">
      <alignment horizontal="right" vertical="top" wrapText="1"/>
    </xf>
    <xf numFmtId="0" fontId="5" fillId="0" borderId="0" xfId="0" applyFont="1" applyAlignment="1">
      <alignment horizontal="right" vertical="top"/>
    </xf>
    <xf numFmtId="0" fontId="4" fillId="0" borderId="0" xfId="0" applyFont="1" applyAlignment="1">
      <alignment horizontal="right" wrapText="1"/>
    </xf>
    <xf numFmtId="0" fontId="0" fillId="0" borderId="0" xfId="0" applyAlignment="1">
      <alignment horizontal="right" wrapText="1"/>
    </xf>
    <xf numFmtId="0" fontId="1" fillId="0" borderId="5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  <xf numFmtId="0" fontId="1" fillId="0" borderId="1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top" wrapText="1" shrinkToFit="1"/>
    </xf>
    <xf numFmtId="0" fontId="0" fillId="0" borderId="0" xfId="0" applyAlignment="1">
      <alignment horizontal="right" vertical="top" wrapText="1"/>
    </xf>
    <xf numFmtId="0" fontId="0" fillId="0" borderId="8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wrapText="1"/>
    </xf>
    <xf numFmtId="0" fontId="1" fillId="0" borderId="7" xfId="0" applyFont="1" applyBorder="1" applyAlignment="1">
      <alignment horizontal="center" vertical="top" wrapText="1"/>
    </xf>
    <xf numFmtId="0" fontId="0" fillId="0" borderId="8" xfId="0" applyBorder="1" applyAlignment="1">
      <alignment vertical="top" wrapText="1"/>
    </xf>
    <xf numFmtId="0" fontId="0" fillId="0" borderId="12" xfId="0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9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Border="1" applyAlignment="1">
      <alignment vertical="top" wrapText="1"/>
    </xf>
    <xf numFmtId="0" fontId="0" fillId="0" borderId="15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2"/>
  <sheetViews>
    <sheetView view="pageBreakPreview" zoomScaleNormal="100" zoomScaleSheetLayoutView="100" workbookViewId="0">
      <selection activeCell="I2" sqref="I2:M3"/>
    </sheetView>
  </sheetViews>
  <sheetFormatPr defaultRowHeight="15" x14ac:dyDescent="0.25"/>
  <cols>
    <col min="1" max="1" width="4.42578125" customWidth="1"/>
    <col min="3" max="3" width="21.42578125" customWidth="1"/>
    <col min="4" max="4" width="16" customWidth="1"/>
    <col min="5" max="5" width="15.85546875" customWidth="1"/>
    <col min="6" max="6" width="6.7109375" customWidth="1"/>
    <col min="7" max="7" width="9.28515625" bestFit="1" customWidth="1"/>
    <col min="8" max="8" width="8" customWidth="1"/>
    <col min="9" max="9" width="9.28515625" bestFit="1" customWidth="1"/>
    <col min="10" max="10" width="11.7109375" customWidth="1"/>
    <col min="11" max="11" width="10.5703125" customWidth="1"/>
    <col min="12" max="12" width="11.7109375" customWidth="1"/>
  </cols>
  <sheetData>
    <row r="1" spans="1:13" x14ac:dyDescent="0.25">
      <c r="K1" s="33"/>
      <c r="L1" s="33" t="s">
        <v>51</v>
      </c>
    </row>
    <row r="2" spans="1:13" ht="15" customHeight="1" x14ac:dyDescent="0.25">
      <c r="I2" s="128" t="s">
        <v>52</v>
      </c>
      <c r="J2" s="127"/>
      <c r="K2" s="127"/>
      <c r="L2" s="127"/>
      <c r="M2" s="127"/>
    </row>
    <row r="3" spans="1:13" ht="33" customHeight="1" x14ac:dyDescent="0.25">
      <c r="I3" s="127"/>
      <c r="J3" s="127"/>
      <c r="K3" s="127"/>
      <c r="L3" s="127"/>
      <c r="M3" s="127"/>
    </row>
    <row r="4" spans="1:13" x14ac:dyDescent="0.25">
      <c r="I4" s="129"/>
      <c r="J4" s="127"/>
      <c r="K4" s="127"/>
      <c r="L4" s="127"/>
    </row>
    <row r="5" spans="1:13" x14ac:dyDescent="0.25">
      <c r="I5" s="33"/>
      <c r="J5" s="35"/>
      <c r="K5" s="35"/>
      <c r="L5" s="35"/>
    </row>
    <row r="6" spans="1:13" x14ac:dyDescent="0.25">
      <c r="A6" s="1"/>
      <c r="B6" s="126" t="s">
        <v>1</v>
      </c>
      <c r="C6" s="127"/>
      <c r="D6" s="127"/>
      <c r="E6" s="127"/>
      <c r="F6" s="127"/>
      <c r="G6" s="127"/>
      <c r="H6" s="127"/>
      <c r="I6" s="127"/>
      <c r="J6" s="127"/>
      <c r="K6" s="127"/>
      <c r="L6" s="41"/>
      <c r="M6" s="1"/>
    </row>
    <row r="7" spans="1:13" x14ac:dyDescent="0.25">
      <c r="A7" s="1"/>
      <c r="B7" s="126" t="s">
        <v>38</v>
      </c>
      <c r="C7" s="127"/>
      <c r="D7" s="127"/>
      <c r="E7" s="127"/>
      <c r="F7" s="127"/>
      <c r="G7" s="127"/>
      <c r="H7" s="127"/>
      <c r="I7" s="127"/>
      <c r="J7" s="127"/>
      <c r="K7" s="127"/>
      <c r="L7" s="127"/>
      <c r="M7" s="1"/>
    </row>
    <row r="8" spans="1:13" x14ac:dyDescent="0.25">
      <c r="A8" s="1"/>
      <c r="B8" s="126" t="s">
        <v>2</v>
      </c>
      <c r="C8" s="127"/>
      <c r="D8" s="127"/>
      <c r="E8" s="127"/>
      <c r="F8" s="127"/>
      <c r="G8" s="127"/>
      <c r="H8" s="127"/>
      <c r="I8" s="127"/>
      <c r="J8" s="127"/>
      <c r="K8" s="127"/>
      <c r="L8" s="127"/>
      <c r="M8" s="1"/>
    </row>
    <row r="9" spans="1:13" x14ac:dyDescent="0.25">
      <c r="A9" s="1"/>
      <c r="B9" s="126" t="s">
        <v>3</v>
      </c>
      <c r="C9" s="127"/>
      <c r="D9" s="127"/>
      <c r="E9" s="127"/>
      <c r="F9" s="127"/>
      <c r="G9" s="127"/>
      <c r="H9" s="127"/>
      <c r="I9" s="127"/>
      <c r="J9" s="127"/>
      <c r="K9" s="127"/>
      <c r="L9" s="127"/>
      <c r="M9" s="1"/>
    </row>
    <row r="10" spans="1:13" x14ac:dyDescent="0.25">
      <c r="A10" s="1"/>
      <c r="B10" s="1"/>
      <c r="C10" s="1"/>
      <c r="D10" s="1"/>
      <c r="E10" s="41"/>
      <c r="F10" s="3"/>
      <c r="G10" s="3"/>
      <c r="H10" s="3"/>
      <c r="I10" s="3"/>
      <c r="J10" s="3"/>
      <c r="K10" s="3"/>
      <c r="L10" s="3"/>
      <c r="M10" s="1"/>
    </row>
    <row r="11" spans="1:13" ht="26.25" customHeight="1" x14ac:dyDescent="0.25">
      <c r="A11" s="99" t="s">
        <v>0</v>
      </c>
      <c r="B11" s="93" t="s">
        <v>4</v>
      </c>
      <c r="C11" s="117"/>
      <c r="D11" s="99" t="s">
        <v>46</v>
      </c>
      <c r="E11" s="112" t="s">
        <v>5</v>
      </c>
      <c r="F11" s="125"/>
      <c r="G11" s="125"/>
      <c r="H11" s="115"/>
      <c r="I11" s="114" t="s">
        <v>36</v>
      </c>
      <c r="J11" s="116"/>
      <c r="K11" s="116"/>
      <c r="L11" s="116"/>
      <c r="M11" s="89"/>
    </row>
    <row r="12" spans="1:13" ht="39" x14ac:dyDescent="0.25">
      <c r="A12" s="122"/>
      <c r="B12" s="123"/>
      <c r="C12" s="124"/>
      <c r="D12" s="122"/>
      <c r="E12" s="34" t="s">
        <v>6</v>
      </c>
      <c r="F12" s="34" t="s">
        <v>11</v>
      </c>
      <c r="G12" s="112" t="s">
        <v>7</v>
      </c>
      <c r="H12" s="115"/>
      <c r="I12" s="114" t="s">
        <v>8</v>
      </c>
      <c r="J12" s="115"/>
      <c r="K12" s="34" t="s">
        <v>9</v>
      </c>
      <c r="L12" s="43" t="s">
        <v>10</v>
      </c>
      <c r="M12" s="20" t="s">
        <v>40</v>
      </c>
    </row>
    <row r="13" spans="1:13" x14ac:dyDescent="0.25">
      <c r="A13" s="4">
        <v>1</v>
      </c>
      <c r="B13" s="112">
        <v>2</v>
      </c>
      <c r="C13" s="113"/>
      <c r="D13" s="4">
        <v>3</v>
      </c>
      <c r="E13" s="4">
        <v>4</v>
      </c>
      <c r="F13" s="4">
        <v>5</v>
      </c>
      <c r="G13" s="114">
        <v>6</v>
      </c>
      <c r="H13" s="115"/>
      <c r="I13" s="114">
        <v>7</v>
      </c>
      <c r="J13" s="115"/>
      <c r="K13" s="4">
        <v>9</v>
      </c>
      <c r="L13" s="42">
        <v>10</v>
      </c>
      <c r="M13" s="7">
        <v>11</v>
      </c>
    </row>
    <row r="14" spans="1:13" x14ac:dyDescent="0.25">
      <c r="A14" s="114" t="s">
        <v>47</v>
      </c>
      <c r="B14" s="116"/>
      <c r="C14" s="116"/>
      <c r="D14" s="116"/>
      <c r="E14" s="116"/>
      <c r="F14" s="116"/>
      <c r="G14" s="116"/>
      <c r="H14" s="116"/>
      <c r="I14" s="116"/>
      <c r="J14" s="116"/>
      <c r="K14" s="116"/>
      <c r="L14" s="116"/>
      <c r="M14" s="27"/>
    </row>
    <row r="15" spans="1:13" ht="18" customHeight="1" x14ac:dyDescent="0.25">
      <c r="A15" s="90">
        <v>1</v>
      </c>
      <c r="B15" s="93" t="s">
        <v>15</v>
      </c>
      <c r="C15" s="117"/>
      <c r="D15" s="99" t="s">
        <v>33</v>
      </c>
      <c r="E15" s="99" t="s">
        <v>48</v>
      </c>
      <c r="F15" s="99" t="s">
        <v>12</v>
      </c>
      <c r="G15" s="4">
        <v>2014</v>
      </c>
      <c r="H15" s="4"/>
      <c r="I15" s="4">
        <v>2014</v>
      </c>
      <c r="J15" s="11">
        <v>0</v>
      </c>
      <c r="K15" s="11">
        <v>0</v>
      </c>
      <c r="L15" s="22">
        <v>0</v>
      </c>
      <c r="M15" s="11">
        <v>0</v>
      </c>
    </row>
    <row r="16" spans="1:13" x14ac:dyDescent="0.25">
      <c r="A16" s="100"/>
      <c r="B16" s="118"/>
      <c r="C16" s="119"/>
      <c r="D16" s="100"/>
      <c r="E16" s="100"/>
      <c r="F16" s="100"/>
      <c r="G16" s="4">
        <v>2015</v>
      </c>
      <c r="H16" s="4"/>
      <c r="I16" s="4">
        <v>2015</v>
      </c>
      <c r="J16" s="11">
        <v>0</v>
      </c>
      <c r="K16" s="11">
        <v>0</v>
      </c>
      <c r="L16" s="22">
        <v>0</v>
      </c>
      <c r="M16" s="11">
        <v>0</v>
      </c>
    </row>
    <row r="17" spans="1:13" x14ac:dyDescent="0.25">
      <c r="A17" s="100"/>
      <c r="B17" s="118"/>
      <c r="C17" s="119"/>
      <c r="D17" s="100"/>
      <c r="E17" s="100"/>
      <c r="F17" s="100"/>
      <c r="G17" s="4">
        <v>2016</v>
      </c>
      <c r="H17" s="4"/>
      <c r="I17" s="4">
        <v>2016</v>
      </c>
      <c r="J17" s="11">
        <v>0</v>
      </c>
      <c r="K17" s="11">
        <v>0</v>
      </c>
      <c r="L17" s="22">
        <v>0</v>
      </c>
      <c r="M17" s="11">
        <v>0</v>
      </c>
    </row>
    <row r="18" spans="1:13" x14ac:dyDescent="0.25">
      <c r="A18" s="100"/>
      <c r="B18" s="118"/>
      <c r="C18" s="119"/>
      <c r="D18" s="100"/>
      <c r="E18" s="100"/>
      <c r="F18" s="100"/>
      <c r="G18" s="4">
        <v>2017</v>
      </c>
      <c r="H18" s="4"/>
      <c r="I18" s="4">
        <v>2017</v>
      </c>
      <c r="J18" s="11">
        <v>0</v>
      </c>
      <c r="K18" s="11">
        <v>0</v>
      </c>
      <c r="L18" s="22">
        <v>0</v>
      </c>
      <c r="M18" s="11">
        <v>0</v>
      </c>
    </row>
    <row r="19" spans="1:13" x14ac:dyDescent="0.25">
      <c r="A19" s="100"/>
      <c r="B19" s="118"/>
      <c r="C19" s="119"/>
      <c r="D19" s="100"/>
      <c r="E19" s="100"/>
      <c r="F19" s="100"/>
      <c r="G19" s="4">
        <v>2018</v>
      </c>
      <c r="H19" s="4"/>
      <c r="I19" s="4">
        <v>2018</v>
      </c>
      <c r="J19" s="11">
        <v>0</v>
      </c>
      <c r="K19" s="11">
        <v>0</v>
      </c>
      <c r="L19" s="22">
        <v>0</v>
      </c>
      <c r="M19" s="11">
        <v>0</v>
      </c>
    </row>
    <row r="20" spans="1:13" x14ac:dyDescent="0.25">
      <c r="A20" s="100"/>
      <c r="B20" s="118"/>
      <c r="C20" s="119"/>
      <c r="D20" s="100"/>
      <c r="E20" s="100"/>
      <c r="F20" s="100"/>
      <c r="G20" s="4">
        <v>2019</v>
      </c>
      <c r="H20" s="4"/>
      <c r="I20" s="4">
        <v>2019</v>
      </c>
      <c r="J20" s="11">
        <v>0</v>
      </c>
      <c r="K20" s="11">
        <v>0</v>
      </c>
      <c r="L20" s="22">
        <v>0</v>
      </c>
      <c r="M20" s="11">
        <v>0</v>
      </c>
    </row>
    <row r="21" spans="1:13" x14ac:dyDescent="0.25">
      <c r="A21" s="101"/>
      <c r="B21" s="120"/>
      <c r="C21" s="121"/>
      <c r="D21" s="101"/>
      <c r="E21" s="101"/>
      <c r="F21" s="101"/>
      <c r="G21" s="4">
        <v>2020</v>
      </c>
      <c r="H21" s="4"/>
      <c r="I21" s="4">
        <v>2020</v>
      </c>
      <c r="J21" s="11">
        <v>0</v>
      </c>
      <c r="K21" s="11">
        <v>0</v>
      </c>
      <c r="L21" s="22">
        <v>0</v>
      </c>
      <c r="M21" s="11">
        <v>0</v>
      </c>
    </row>
    <row r="22" spans="1:13" x14ac:dyDescent="0.25">
      <c r="A22" s="90">
        <v>2</v>
      </c>
      <c r="B22" s="93" t="s">
        <v>29</v>
      </c>
      <c r="C22" s="107"/>
      <c r="D22" s="99" t="s">
        <v>33</v>
      </c>
      <c r="E22" s="99" t="s">
        <v>16</v>
      </c>
      <c r="F22" s="99" t="s">
        <v>43</v>
      </c>
      <c r="G22" s="4">
        <v>2014</v>
      </c>
      <c r="H22" s="4"/>
      <c r="I22" s="4">
        <v>2014</v>
      </c>
      <c r="J22" s="11">
        <v>0</v>
      </c>
      <c r="K22" s="11">
        <v>0</v>
      </c>
      <c r="L22" s="22">
        <v>0</v>
      </c>
      <c r="M22" s="11">
        <v>0</v>
      </c>
    </row>
    <row r="23" spans="1:13" x14ac:dyDescent="0.25">
      <c r="A23" s="91"/>
      <c r="B23" s="108"/>
      <c r="C23" s="109"/>
      <c r="D23" s="100"/>
      <c r="E23" s="100"/>
      <c r="F23" s="100"/>
      <c r="G23" s="4">
        <v>2015</v>
      </c>
      <c r="H23" s="4"/>
      <c r="I23" s="4">
        <v>2015</v>
      </c>
      <c r="J23" s="11">
        <v>0</v>
      </c>
      <c r="K23" s="11">
        <v>0</v>
      </c>
      <c r="L23" s="22">
        <v>0</v>
      </c>
      <c r="M23" s="11">
        <v>0</v>
      </c>
    </row>
    <row r="24" spans="1:13" x14ac:dyDescent="0.25">
      <c r="A24" s="91"/>
      <c r="B24" s="108"/>
      <c r="C24" s="109"/>
      <c r="D24" s="100"/>
      <c r="E24" s="100"/>
      <c r="F24" s="100"/>
      <c r="G24" s="4">
        <v>2016</v>
      </c>
      <c r="H24" s="4">
        <v>61.55</v>
      </c>
      <c r="I24" s="4">
        <v>2016</v>
      </c>
      <c r="J24" s="12">
        <v>0</v>
      </c>
      <c r="K24" s="12">
        <v>0</v>
      </c>
      <c r="L24" s="23">
        <v>0</v>
      </c>
      <c r="M24" s="12">
        <v>0</v>
      </c>
    </row>
    <row r="25" spans="1:13" x14ac:dyDescent="0.25">
      <c r="A25" s="91"/>
      <c r="B25" s="108"/>
      <c r="C25" s="109"/>
      <c r="D25" s="100"/>
      <c r="E25" s="100"/>
      <c r="F25" s="100"/>
      <c r="G25" s="4">
        <v>2017</v>
      </c>
      <c r="H25" s="4"/>
      <c r="I25" s="4">
        <v>2017</v>
      </c>
      <c r="J25" s="12">
        <v>0</v>
      </c>
      <c r="K25" s="12">
        <v>0</v>
      </c>
      <c r="L25" s="23">
        <v>0</v>
      </c>
      <c r="M25" s="12">
        <v>0</v>
      </c>
    </row>
    <row r="26" spans="1:13" x14ac:dyDescent="0.25">
      <c r="A26" s="91"/>
      <c r="B26" s="108"/>
      <c r="C26" s="109"/>
      <c r="D26" s="100"/>
      <c r="E26" s="100"/>
      <c r="F26" s="100"/>
      <c r="G26" s="4">
        <v>2018</v>
      </c>
      <c r="H26" s="4"/>
      <c r="I26" s="4">
        <v>2018</v>
      </c>
      <c r="J26" s="12">
        <v>0</v>
      </c>
      <c r="K26" s="12">
        <v>0</v>
      </c>
      <c r="L26" s="23">
        <v>0</v>
      </c>
      <c r="M26" s="12">
        <v>0</v>
      </c>
    </row>
    <row r="27" spans="1:13" x14ac:dyDescent="0.25">
      <c r="A27" s="91"/>
      <c r="B27" s="108"/>
      <c r="C27" s="109"/>
      <c r="D27" s="100"/>
      <c r="E27" s="100"/>
      <c r="F27" s="100"/>
      <c r="G27" s="4">
        <v>2019</v>
      </c>
      <c r="H27" s="4"/>
      <c r="I27" s="4">
        <v>2019</v>
      </c>
      <c r="J27" s="12">
        <v>0</v>
      </c>
      <c r="K27" s="12">
        <v>0</v>
      </c>
      <c r="L27" s="23">
        <v>0</v>
      </c>
      <c r="M27" s="12">
        <v>0</v>
      </c>
    </row>
    <row r="28" spans="1:13" x14ac:dyDescent="0.25">
      <c r="A28" s="92"/>
      <c r="B28" s="110"/>
      <c r="C28" s="111"/>
      <c r="D28" s="101"/>
      <c r="E28" s="101"/>
      <c r="F28" s="101"/>
      <c r="G28" s="4">
        <v>2020</v>
      </c>
      <c r="H28" s="5"/>
      <c r="I28" s="37">
        <v>2020</v>
      </c>
      <c r="J28" s="12">
        <v>0</v>
      </c>
      <c r="K28" s="12">
        <v>0</v>
      </c>
      <c r="L28" s="23">
        <v>0</v>
      </c>
      <c r="M28" s="12">
        <v>0</v>
      </c>
    </row>
    <row r="29" spans="1:13" ht="17.25" customHeight="1" x14ac:dyDescent="0.25">
      <c r="A29" s="90">
        <v>3</v>
      </c>
      <c r="B29" s="93" t="s">
        <v>17</v>
      </c>
      <c r="C29" s="107"/>
      <c r="D29" s="99" t="s">
        <v>33</v>
      </c>
      <c r="E29" s="99" t="s">
        <v>13</v>
      </c>
      <c r="F29" s="99" t="s">
        <v>12</v>
      </c>
      <c r="G29" s="4">
        <v>2014</v>
      </c>
      <c r="H29" s="16"/>
      <c r="I29" s="4">
        <v>2014</v>
      </c>
      <c r="J29" s="15">
        <v>0</v>
      </c>
      <c r="K29" s="11">
        <v>0</v>
      </c>
      <c r="L29" s="22">
        <v>0</v>
      </c>
      <c r="M29" s="11">
        <v>0</v>
      </c>
    </row>
    <row r="30" spans="1:13" x14ac:dyDescent="0.25">
      <c r="A30" s="91"/>
      <c r="B30" s="108"/>
      <c r="C30" s="109"/>
      <c r="D30" s="100"/>
      <c r="E30" s="100"/>
      <c r="F30" s="100"/>
      <c r="G30" s="4">
        <v>2015</v>
      </c>
      <c r="H30" s="16"/>
      <c r="I30" s="4">
        <v>2015</v>
      </c>
      <c r="J30" s="13">
        <v>1018.84</v>
      </c>
      <c r="K30" s="14">
        <v>0</v>
      </c>
      <c r="L30" s="24">
        <v>1018.84</v>
      </c>
      <c r="M30" s="14">
        <v>0</v>
      </c>
    </row>
    <row r="31" spans="1:13" x14ac:dyDescent="0.25">
      <c r="A31" s="91"/>
      <c r="B31" s="108"/>
      <c r="C31" s="109"/>
      <c r="D31" s="100"/>
      <c r="E31" s="100"/>
      <c r="F31" s="100"/>
      <c r="G31" s="4">
        <v>2016</v>
      </c>
      <c r="H31" s="6"/>
      <c r="I31" s="4">
        <v>2016</v>
      </c>
      <c r="J31" s="13">
        <v>0</v>
      </c>
      <c r="K31" s="14">
        <v>0</v>
      </c>
      <c r="L31" s="24">
        <v>0</v>
      </c>
      <c r="M31" s="14">
        <v>0</v>
      </c>
    </row>
    <row r="32" spans="1:13" x14ac:dyDescent="0.25">
      <c r="A32" s="91"/>
      <c r="B32" s="108"/>
      <c r="C32" s="109"/>
      <c r="D32" s="100"/>
      <c r="E32" s="100"/>
      <c r="F32" s="100"/>
      <c r="G32" s="4">
        <v>2017</v>
      </c>
      <c r="H32" s="6"/>
      <c r="I32" s="4">
        <v>2017</v>
      </c>
      <c r="J32" s="13">
        <v>0</v>
      </c>
      <c r="K32" s="14">
        <v>0</v>
      </c>
      <c r="L32" s="24">
        <v>0</v>
      </c>
      <c r="M32" s="14">
        <v>0</v>
      </c>
    </row>
    <row r="33" spans="1:13" x14ac:dyDescent="0.25">
      <c r="A33" s="91"/>
      <c r="B33" s="108"/>
      <c r="C33" s="109"/>
      <c r="D33" s="100"/>
      <c r="E33" s="100"/>
      <c r="F33" s="100"/>
      <c r="G33" s="4">
        <v>2018</v>
      </c>
      <c r="H33" s="6"/>
      <c r="I33" s="4">
        <v>2018</v>
      </c>
      <c r="J33" s="13">
        <v>0</v>
      </c>
      <c r="K33" s="14">
        <v>0</v>
      </c>
      <c r="L33" s="24">
        <v>0</v>
      </c>
      <c r="M33" s="14">
        <v>0</v>
      </c>
    </row>
    <row r="34" spans="1:13" x14ac:dyDescent="0.25">
      <c r="A34" s="91"/>
      <c r="B34" s="108"/>
      <c r="C34" s="109"/>
      <c r="D34" s="100"/>
      <c r="E34" s="100"/>
      <c r="F34" s="100"/>
      <c r="G34" s="4">
        <v>2019</v>
      </c>
      <c r="H34" s="6"/>
      <c r="I34" s="4">
        <v>2019</v>
      </c>
      <c r="J34" s="13">
        <v>0</v>
      </c>
      <c r="K34" s="14">
        <v>0</v>
      </c>
      <c r="L34" s="24">
        <v>0</v>
      </c>
      <c r="M34" s="14">
        <v>0</v>
      </c>
    </row>
    <row r="35" spans="1:13" x14ac:dyDescent="0.25">
      <c r="A35" s="92"/>
      <c r="B35" s="110"/>
      <c r="C35" s="111"/>
      <c r="D35" s="101"/>
      <c r="E35" s="101"/>
      <c r="F35" s="101"/>
      <c r="G35" s="4">
        <v>2020</v>
      </c>
      <c r="H35" s="6"/>
      <c r="I35" s="4">
        <v>2020</v>
      </c>
      <c r="J35" s="13">
        <v>0</v>
      </c>
      <c r="K35" s="14">
        <v>0</v>
      </c>
      <c r="L35" s="24">
        <v>0</v>
      </c>
      <c r="M35" s="14">
        <v>0</v>
      </c>
    </row>
    <row r="36" spans="1:13" x14ac:dyDescent="0.25">
      <c r="A36" s="90">
        <v>4</v>
      </c>
      <c r="B36" s="93" t="s">
        <v>42</v>
      </c>
      <c r="C36" s="107"/>
      <c r="D36" s="99" t="s">
        <v>33</v>
      </c>
      <c r="E36" s="99" t="s">
        <v>13</v>
      </c>
      <c r="F36" s="99" t="s">
        <v>12</v>
      </c>
      <c r="G36" s="4">
        <v>2014</v>
      </c>
      <c r="H36" s="6"/>
      <c r="I36" s="4">
        <v>2014</v>
      </c>
      <c r="J36" s="15">
        <v>477</v>
      </c>
      <c r="K36" s="11">
        <v>0</v>
      </c>
      <c r="L36" s="22">
        <v>477</v>
      </c>
      <c r="M36" s="14">
        <v>0</v>
      </c>
    </row>
    <row r="37" spans="1:13" x14ac:dyDescent="0.25">
      <c r="A37" s="91"/>
      <c r="B37" s="108"/>
      <c r="C37" s="109"/>
      <c r="D37" s="100"/>
      <c r="E37" s="100"/>
      <c r="F37" s="100"/>
      <c r="G37" s="4">
        <v>2015</v>
      </c>
      <c r="H37" s="6"/>
      <c r="I37" s="4">
        <v>2015</v>
      </c>
      <c r="J37" s="15">
        <v>377.8</v>
      </c>
      <c r="K37" s="11">
        <v>0</v>
      </c>
      <c r="L37" s="22">
        <v>377.8</v>
      </c>
      <c r="M37" s="14">
        <v>0</v>
      </c>
    </row>
    <row r="38" spans="1:13" x14ac:dyDescent="0.25">
      <c r="A38" s="91"/>
      <c r="B38" s="108"/>
      <c r="C38" s="109"/>
      <c r="D38" s="100"/>
      <c r="E38" s="100"/>
      <c r="F38" s="100"/>
      <c r="G38" s="4">
        <v>2016</v>
      </c>
      <c r="H38" s="6"/>
      <c r="I38" s="4">
        <v>2016</v>
      </c>
      <c r="J38" s="15">
        <v>52.298000000000002</v>
      </c>
      <c r="K38" s="11">
        <v>0</v>
      </c>
      <c r="L38" s="22">
        <v>52.298000000000002</v>
      </c>
      <c r="M38" s="14">
        <v>0</v>
      </c>
    </row>
    <row r="39" spans="1:13" x14ac:dyDescent="0.25">
      <c r="A39" s="91"/>
      <c r="B39" s="108"/>
      <c r="C39" s="109"/>
      <c r="D39" s="100"/>
      <c r="E39" s="100"/>
      <c r="F39" s="100"/>
      <c r="G39" s="4">
        <v>2017</v>
      </c>
      <c r="H39" s="6"/>
      <c r="I39" s="4">
        <v>2017</v>
      </c>
      <c r="J39" s="15">
        <v>0</v>
      </c>
      <c r="K39" s="11">
        <v>0</v>
      </c>
      <c r="L39" s="22">
        <v>0</v>
      </c>
      <c r="M39" s="14">
        <v>0</v>
      </c>
    </row>
    <row r="40" spans="1:13" x14ac:dyDescent="0.25">
      <c r="A40" s="91"/>
      <c r="B40" s="108"/>
      <c r="C40" s="109"/>
      <c r="D40" s="100"/>
      <c r="E40" s="100"/>
      <c r="F40" s="100"/>
      <c r="G40" s="4">
        <v>2018</v>
      </c>
      <c r="H40" s="6"/>
      <c r="I40" s="4">
        <v>2018</v>
      </c>
      <c r="J40" s="15">
        <v>0</v>
      </c>
      <c r="K40" s="11">
        <v>0</v>
      </c>
      <c r="L40" s="22">
        <v>0</v>
      </c>
      <c r="M40" s="14">
        <v>0</v>
      </c>
    </row>
    <row r="41" spans="1:13" x14ac:dyDescent="0.25">
      <c r="A41" s="91"/>
      <c r="B41" s="108"/>
      <c r="C41" s="109"/>
      <c r="D41" s="100"/>
      <c r="E41" s="100"/>
      <c r="F41" s="100"/>
      <c r="G41" s="4">
        <v>2019</v>
      </c>
      <c r="H41" s="6"/>
      <c r="I41" s="4">
        <v>2019</v>
      </c>
      <c r="J41" s="15">
        <v>0</v>
      </c>
      <c r="K41" s="11">
        <v>0</v>
      </c>
      <c r="L41" s="22">
        <v>0</v>
      </c>
      <c r="M41" s="14">
        <v>0</v>
      </c>
    </row>
    <row r="42" spans="1:13" x14ac:dyDescent="0.25">
      <c r="A42" s="92"/>
      <c r="B42" s="110"/>
      <c r="C42" s="111"/>
      <c r="D42" s="101"/>
      <c r="E42" s="101"/>
      <c r="F42" s="101"/>
      <c r="G42" s="4">
        <v>2020</v>
      </c>
      <c r="H42" s="6"/>
      <c r="I42" s="4">
        <v>2020</v>
      </c>
      <c r="J42" s="15">
        <v>0</v>
      </c>
      <c r="K42" s="11">
        <v>0</v>
      </c>
      <c r="L42" s="22">
        <v>0</v>
      </c>
      <c r="M42" s="14">
        <v>0</v>
      </c>
    </row>
    <row r="43" spans="1:13" x14ac:dyDescent="0.25">
      <c r="A43" s="90">
        <v>5</v>
      </c>
      <c r="B43" s="93" t="s">
        <v>28</v>
      </c>
      <c r="C43" s="107"/>
      <c r="D43" s="99" t="s">
        <v>33</v>
      </c>
      <c r="E43" s="99" t="s">
        <v>35</v>
      </c>
      <c r="F43" s="99" t="s">
        <v>12</v>
      </c>
      <c r="G43" s="4">
        <v>2014</v>
      </c>
      <c r="H43" s="6"/>
      <c r="I43" s="4">
        <v>2014</v>
      </c>
      <c r="J43" s="15">
        <f>L43+K43</f>
        <v>3392.2</v>
      </c>
      <c r="K43" s="11">
        <v>2765.1</v>
      </c>
      <c r="L43" s="22">
        <v>627.1</v>
      </c>
      <c r="M43" s="14">
        <v>0</v>
      </c>
    </row>
    <row r="44" spans="1:13" x14ac:dyDescent="0.25">
      <c r="A44" s="91"/>
      <c r="B44" s="108"/>
      <c r="C44" s="109"/>
      <c r="D44" s="100"/>
      <c r="E44" s="100"/>
      <c r="F44" s="100"/>
      <c r="G44" s="4">
        <v>2015</v>
      </c>
      <c r="H44" s="6"/>
      <c r="I44" s="4">
        <v>2015</v>
      </c>
      <c r="J44" s="15">
        <v>449.25700000000001</v>
      </c>
      <c r="K44" s="11">
        <v>0</v>
      </c>
      <c r="L44" s="22">
        <v>449.25700000000001</v>
      </c>
      <c r="M44" s="14">
        <v>0</v>
      </c>
    </row>
    <row r="45" spans="1:13" x14ac:dyDescent="0.25">
      <c r="A45" s="91"/>
      <c r="B45" s="108"/>
      <c r="C45" s="109"/>
      <c r="D45" s="100"/>
      <c r="E45" s="100"/>
      <c r="F45" s="100"/>
      <c r="G45" s="4">
        <v>2016</v>
      </c>
      <c r="H45" s="6"/>
      <c r="I45" s="4">
        <v>2016</v>
      </c>
      <c r="J45" s="15">
        <f>K45+L45</f>
        <v>18705.436000000002</v>
      </c>
      <c r="K45" s="11">
        <v>9278.1</v>
      </c>
      <c r="L45" s="22">
        <v>9427.3359999999993</v>
      </c>
      <c r="M45" s="14">
        <v>0</v>
      </c>
    </row>
    <row r="46" spans="1:13" x14ac:dyDescent="0.25">
      <c r="A46" s="91"/>
      <c r="B46" s="108"/>
      <c r="C46" s="109"/>
      <c r="D46" s="100"/>
      <c r="E46" s="100"/>
      <c r="F46" s="100"/>
      <c r="G46" s="4">
        <v>2017</v>
      </c>
      <c r="H46" s="6"/>
      <c r="I46" s="4">
        <v>2017</v>
      </c>
      <c r="J46" s="15">
        <v>0</v>
      </c>
      <c r="K46" s="11">
        <v>0</v>
      </c>
      <c r="L46" s="22">
        <v>0</v>
      </c>
      <c r="M46" s="14">
        <v>0</v>
      </c>
    </row>
    <row r="47" spans="1:13" x14ac:dyDescent="0.25">
      <c r="A47" s="91"/>
      <c r="B47" s="108"/>
      <c r="C47" s="109"/>
      <c r="D47" s="100"/>
      <c r="E47" s="100"/>
      <c r="F47" s="100"/>
      <c r="G47" s="4">
        <v>2018</v>
      </c>
      <c r="H47" s="6"/>
      <c r="I47" s="4">
        <v>2018</v>
      </c>
      <c r="J47" s="15">
        <v>0</v>
      </c>
      <c r="K47" s="11">
        <v>0</v>
      </c>
      <c r="L47" s="22">
        <v>0</v>
      </c>
      <c r="M47" s="14">
        <v>0</v>
      </c>
    </row>
    <row r="48" spans="1:13" x14ac:dyDescent="0.25">
      <c r="A48" s="91"/>
      <c r="B48" s="108"/>
      <c r="C48" s="109"/>
      <c r="D48" s="100"/>
      <c r="E48" s="100"/>
      <c r="F48" s="100"/>
      <c r="G48" s="4">
        <v>2019</v>
      </c>
      <c r="H48" s="6"/>
      <c r="I48" s="4">
        <v>2019</v>
      </c>
      <c r="J48" s="15">
        <v>0</v>
      </c>
      <c r="K48" s="11">
        <v>0</v>
      </c>
      <c r="L48" s="22">
        <v>0</v>
      </c>
      <c r="M48" s="14">
        <v>0</v>
      </c>
    </row>
    <row r="49" spans="1:13" x14ac:dyDescent="0.25">
      <c r="A49" s="92"/>
      <c r="B49" s="110"/>
      <c r="C49" s="111"/>
      <c r="D49" s="101"/>
      <c r="E49" s="101"/>
      <c r="F49" s="101"/>
      <c r="G49" s="4">
        <v>2020</v>
      </c>
      <c r="H49" s="6"/>
      <c r="I49" s="4">
        <v>2020</v>
      </c>
      <c r="J49" s="15">
        <v>0</v>
      </c>
      <c r="K49" s="11">
        <v>0</v>
      </c>
      <c r="L49" s="22">
        <v>0</v>
      </c>
      <c r="M49" s="14">
        <v>0</v>
      </c>
    </row>
    <row r="50" spans="1:13" x14ac:dyDescent="0.25">
      <c r="A50" s="90">
        <v>6</v>
      </c>
      <c r="B50" s="93" t="s">
        <v>44</v>
      </c>
      <c r="C50" s="107"/>
      <c r="D50" s="99" t="s">
        <v>33</v>
      </c>
      <c r="E50" s="99" t="s">
        <v>13</v>
      </c>
      <c r="F50" s="99" t="s">
        <v>12</v>
      </c>
      <c r="G50" s="4">
        <v>2014</v>
      </c>
      <c r="H50" s="5"/>
      <c r="I50" s="4">
        <v>2014</v>
      </c>
      <c r="J50" s="11">
        <f>K50+L50</f>
        <v>36937.800000000003</v>
      </c>
      <c r="K50" s="12">
        <v>19659</v>
      </c>
      <c r="L50" s="23">
        <v>17278.8</v>
      </c>
      <c r="M50" s="14">
        <v>0</v>
      </c>
    </row>
    <row r="51" spans="1:13" x14ac:dyDescent="0.25">
      <c r="A51" s="91"/>
      <c r="B51" s="108"/>
      <c r="C51" s="109"/>
      <c r="D51" s="100"/>
      <c r="E51" s="100"/>
      <c r="F51" s="100"/>
      <c r="G51" s="4">
        <v>2015</v>
      </c>
      <c r="H51" s="5"/>
      <c r="I51" s="4">
        <v>2015</v>
      </c>
      <c r="J51" s="11">
        <f>K51+L51</f>
        <v>72575.732999999993</v>
      </c>
      <c r="K51" s="29">
        <v>59713.74</v>
      </c>
      <c r="L51" s="23">
        <v>12861.993</v>
      </c>
      <c r="M51" s="14">
        <v>0</v>
      </c>
    </row>
    <row r="52" spans="1:13" x14ac:dyDescent="0.25">
      <c r="A52" s="91"/>
      <c r="B52" s="108"/>
      <c r="C52" s="109"/>
      <c r="D52" s="100"/>
      <c r="E52" s="100"/>
      <c r="F52" s="100"/>
      <c r="G52" s="4">
        <v>2016</v>
      </c>
      <c r="H52" s="5"/>
      <c r="I52" s="4">
        <v>2016</v>
      </c>
      <c r="J52" s="11">
        <f>K52+L52+M52</f>
        <v>37559.546000000002</v>
      </c>
      <c r="K52" s="12">
        <v>33034.6</v>
      </c>
      <c r="L52" s="23">
        <v>4524.9459999999999</v>
      </c>
      <c r="M52" s="14">
        <v>0</v>
      </c>
    </row>
    <row r="53" spans="1:13" x14ac:dyDescent="0.25">
      <c r="A53" s="91"/>
      <c r="B53" s="108"/>
      <c r="C53" s="109"/>
      <c r="D53" s="100"/>
      <c r="E53" s="100"/>
      <c r="F53" s="100"/>
      <c r="G53" s="4">
        <v>2017</v>
      </c>
      <c r="H53" s="5"/>
      <c r="I53" s="4">
        <v>2017</v>
      </c>
      <c r="J53" s="11">
        <v>0</v>
      </c>
      <c r="K53" s="12">
        <v>0</v>
      </c>
      <c r="L53" s="23">
        <v>0</v>
      </c>
      <c r="M53" s="14">
        <v>0</v>
      </c>
    </row>
    <row r="54" spans="1:13" x14ac:dyDescent="0.25">
      <c r="A54" s="91"/>
      <c r="B54" s="108"/>
      <c r="C54" s="109"/>
      <c r="D54" s="100"/>
      <c r="E54" s="100"/>
      <c r="F54" s="100"/>
      <c r="G54" s="4">
        <v>2018</v>
      </c>
      <c r="H54" s="5"/>
      <c r="I54" s="4">
        <v>2018</v>
      </c>
      <c r="J54" s="11">
        <v>0</v>
      </c>
      <c r="K54" s="12">
        <v>0</v>
      </c>
      <c r="L54" s="23">
        <v>0</v>
      </c>
      <c r="M54" s="14">
        <v>0</v>
      </c>
    </row>
    <row r="55" spans="1:13" x14ac:dyDescent="0.25">
      <c r="A55" s="91"/>
      <c r="B55" s="108"/>
      <c r="C55" s="109"/>
      <c r="D55" s="100"/>
      <c r="E55" s="100"/>
      <c r="F55" s="100"/>
      <c r="G55" s="4">
        <v>2019</v>
      </c>
      <c r="H55" s="5"/>
      <c r="I55" s="4">
        <v>2019</v>
      </c>
      <c r="J55" s="11">
        <v>0</v>
      </c>
      <c r="K55" s="12">
        <v>0</v>
      </c>
      <c r="L55" s="23">
        <v>0</v>
      </c>
      <c r="M55" s="14">
        <v>0</v>
      </c>
    </row>
    <row r="56" spans="1:13" x14ac:dyDescent="0.25">
      <c r="A56" s="92"/>
      <c r="B56" s="110"/>
      <c r="C56" s="111"/>
      <c r="D56" s="101"/>
      <c r="E56" s="101"/>
      <c r="F56" s="101"/>
      <c r="G56" s="4">
        <v>2020</v>
      </c>
      <c r="H56" s="5"/>
      <c r="I56" s="4">
        <v>2020</v>
      </c>
      <c r="J56" s="11">
        <v>0</v>
      </c>
      <c r="K56" s="12">
        <v>0</v>
      </c>
      <c r="L56" s="23">
        <v>0</v>
      </c>
      <c r="M56" s="14">
        <v>0</v>
      </c>
    </row>
    <row r="57" spans="1:13" x14ac:dyDescent="0.25">
      <c r="A57" s="90"/>
      <c r="B57" s="93" t="s">
        <v>18</v>
      </c>
      <c r="C57" s="107"/>
      <c r="D57" s="99"/>
      <c r="E57" s="99"/>
      <c r="F57" s="99" t="s">
        <v>12</v>
      </c>
      <c r="G57" s="4">
        <v>2014</v>
      </c>
      <c r="H57" s="6"/>
      <c r="I57" s="4">
        <v>2014</v>
      </c>
      <c r="J57" s="18">
        <f>K57+L57</f>
        <v>40807</v>
      </c>
      <c r="K57" s="18">
        <f t="shared" ref="K57:L57" si="0">K36+K43+K50</f>
        <v>22424.1</v>
      </c>
      <c r="L57" s="25">
        <f t="shared" si="0"/>
        <v>18382.899999999998</v>
      </c>
      <c r="M57" s="14">
        <v>0</v>
      </c>
    </row>
    <row r="58" spans="1:13" x14ac:dyDescent="0.25">
      <c r="A58" s="91"/>
      <c r="B58" s="108"/>
      <c r="C58" s="109"/>
      <c r="D58" s="100"/>
      <c r="E58" s="100"/>
      <c r="F58" s="100"/>
      <c r="G58" s="4">
        <v>2015</v>
      </c>
      <c r="H58" s="6"/>
      <c r="I58" s="4">
        <v>2015</v>
      </c>
      <c r="J58" s="18">
        <f t="shared" ref="J58" si="1">K58+L58</f>
        <v>74421.59</v>
      </c>
      <c r="K58" s="30">
        <v>59713.7</v>
      </c>
      <c r="L58" s="30">
        <f>L30+L37+L44+L51</f>
        <v>14707.890000000001</v>
      </c>
      <c r="M58" s="11">
        <f t="shared" ref="M58" si="2">M30+M37+M51</f>
        <v>0</v>
      </c>
    </row>
    <row r="59" spans="1:13" x14ac:dyDescent="0.25">
      <c r="A59" s="91"/>
      <c r="B59" s="108"/>
      <c r="C59" s="109"/>
      <c r="D59" s="100"/>
      <c r="E59" s="100"/>
      <c r="F59" s="100"/>
      <c r="G59" s="4">
        <v>2016</v>
      </c>
      <c r="H59" s="6"/>
      <c r="I59" s="4">
        <v>2016</v>
      </c>
      <c r="J59" s="18">
        <f>J38+J45+J52</f>
        <v>56317.279999999999</v>
      </c>
      <c r="K59" s="18">
        <f t="shared" ref="K59" si="3">K38+K45+K52</f>
        <v>42312.7</v>
      </c>
      <c r="L59" s="18">
        <f>L38+L45+L52</f>
        <v>14004.58</v>
      </c>
      <c r="M59" s="30">
        <f t="shared" ref="M59" si="4">M38+M45+M52</f>
        <v>0</v>
      </c>
    </row>
    <row r="60" spans="1:13" x14ac:dyDescent="0.25">
      <c r="A60" s="91"/>
      <c r="B60" s="108"/>
      <c r="C60" s="109"/>
      <c r="D60" s="100"/>
      <c r="E60" s="100"/>
      <c r="F60" s="100"/>
      <c r="G60" s="4">
        <v>2017</v>
      </c>
      <c r="H60" s="6"/>
      <c r="I60" s="4">
        <v>2017</v>
      </c>
      <c r="J60" s="11">
        <v>0</v>
      </c>
      <c r="K60" s="11">
        <v>0</v>
      </c>
      <c r="L60" s="22">
        <v>0</v>
      </c>
      <c r="M60" s="14">
        <v>0</v>
      </c>
    </row>
    <row r="61" spans="1:13" x14ac:dyDescent="0.25">
      <c r="A61" s="91"/>
      <c r="B61" s="108"/>
      <c r="C61" s="109"/>
      <c r="D61" s="100"/>
      <c r="E61" s="100"/>
      <c r="F61" s="100"/>
      <c r="G61" s="4">
        <v>2018</v>
      </c>
      <c r="H61" s="6"/>
      <c r="I61" s="4">
        <v>2018</v>
      </c>
      <c r="J61" s="11">
        <v>0</v>
      </c>
      <c r="K61" s="11">
        <v>0</v>
      </c>
      <c r="L61" s="22">
        <v>0</v>
      </c>
      <c r="M61" s="14">
        <v>0</v>
      </c>
    </row>
    <row r="62" spans="1:13" x14ac:dyDescent="0.25">
      <c r="A62" s="91"/>
      <c r="B62" s="108"/>
      <c r="C62" s="109"/>
      <c r="D62" s="100"/>
      <c r="E62" s="100"/>
      <c r="F62" s="100"/>
      <c r="G62" s="4">
        <v>2019</v>
      </c>
      <c r="H62" s="6"/>
      <c r="I62" s="4">
        <v>2019</v>
      </c>
      <c r="J62" s="11">
        <v>0</v>
      </c>
      <c r="K62" s="11">
        <v>0</v>
      </c>
      <c r="L62" s="22">
        <v>0</v>
      </c>
      <c r="M62" s="14">
        <v>0</v>
      </c>
    </row>
    <row r="63" spans="1:13" x14ac:dyDescent="0.25">
      <c r="A63" s="92"/>
      <c r="B63" s="110"/>
      <c r="C63" s="111"/>
      <c r="D63" s="101"/>
      <c r="E63" s="101"/>
      <c r="F63" s="101"/>
      <c r="G63" s="4">
        <v>2020</v>
      </c>
      <c r="H63" s="6"/>
      <c r="I63" s="4">
        <v>2020</v>
      </c>
      <c r="J63" s="11">
        <v>0</v>
      </c>
      <c r="K63" s="11">
        <v>0</v>
      </c>
      <c r="L63" s="22">
        <v>0</v>
      </c>
      <c r="M63" s="14">
        <v>0</v>
      </c>
    </row>
    <row r="64" spans="1:13" x14ac:dyDescent="0.25">
      <c r="A64" s="38"/>
      <c r="B64" s="39"/>
      <c r="C64" s="40"/>
      <c r="D64" s="36"/>
      <c r="E64" s="36" t="s">
        <v>27</v>
      </c>
      <c r="F64" s="36"/>
      <c r="G64" s="4"/>
      <c r="H64" s="6"/>
      <c r="I64" s="11"/>
      <c r="J64" s="30">
        <f>J57+J58+J59+J60+J61+J62+J63</f>
        <v>171545.87</v>
      </c>
      <c r="K64" s="30">
        <f>K57+K58+K59+K60+K61+K62+K63</f>
        <v>124450.49999999999</v>
      </c>
      <c r="L64" s="31">
        <f>L57+L58+L59+L60+L61+L62+L63</f>
        <v>47095.37</v>
      </c>
      <c r="M64" s="14">
        <v>0</v>
      </c>
    </row>
    <row r="65" spans="1:13" x14ac:dyDescent="0.25">
      <c r="A65" s="105" t="s">
        <v>30</v>
      </c>
      <c r="B65" s="106"/>
      <c r="C65" s="106"/>
      <c r="D65" s="106"/>
      <c r="E65" s="106"/>
      <c r="F65" s="106"/>
      <c r="G65" s="106"/>
      <c r="H65" s="106"/>
      <c r="I65" s="106"/>
      <c r="J65" s="106"/>
      <c r="K65" s="106"/>
      <c r="L65" s="106"/>
      <c r="M65" s="19"/>
    </row>
    <row r="66" spans="1:13" x14ac:dyDescent="0.25">
      <c r="A66" s="90">
        <v>1</v>
      </c>
      <c r="B66" s="93" t="s">
        <v>31</v>
      </c>
      <c r="C66" s="107"/>
      <c r="D66" s="99" t="s">
        <v>32</v>
      </c>
      <c r="E66" s="99" t="s">
        <v>34</v>
      </c>
      <c r="F66" s="102" t="s">
        <v>14</v>
      </c>
      <c r="G66" s="4">
        <v>2014</v>
      </c>
      <c r="H66" s="6"/>
      <c r="I66" s="4">
        <v>2014</v>
      </c>
      <c r="J66" s="21">
        <v>1000</v>
      </c>
      <c r="K66" s="26">
        <v>0</v>
      </c>
      <c r="L66" s="26">
        <v>0</v>
      </c>
      <c r="M66" s="21">
        <v>1000</v>
      </c>
    </row>
    <row r="67" spans="1:13" x14ac:dyDescent="0.25">
      <c r="A67" s="91"/>
      <c r="B67" s="108"/>
      <c r="C67" s="109"/>
      <c r="D67" s="100"/>
      <c r="E67" s="100"/>
      <c r="F67" s="103"/>
      <c r="G67" s="4">
        <v>2015</v>
      </c>
      <c r="H67" s="6"/>
      <c r="I67" s="4">
        <v>2015</v>
      </c>
      <c r="J67" s="21">
        <v>1300</v>
      </c>
      <c r="K67" s="26">
        <v>0</v>
      </c>
      <c r="L67" s="26">
        <v>0</v>
      </c>
      <c r="M67" s="21">
        <v>1300</v>
      </c>
    </row>
    <row r="68" spans="1:13" x14ac:dyDescent="0.25">
      <c r="A68" s="91"/>
      <c r="B68" s="108"/>
      <c r="C68" s="109"/>
      <c r="D68" s="100"/>
      <c r="E68" s="100"/>
      <c r="F68" s="103"/>
      <c r="G68" s="4">
        <v>2016</v>
      </c>
      <c r="H68" s="6"/>
      <c r="I68" s="4">
        <v>2016</v>
      </c>
      <c r="J68" s="21">
        <v>1000</v>
      </c>
      <c r="K68" s="26">
        <v>0</v>
      </c>
      <c r="L68" s="26">
        <v>0</v>
      </c>
      <c r="M68" s="21">
        <v>1000</v>
      </c>
    </row>
    <row r="69" spans="1:13" x14ac:dyDescent="0.25">
      <c r="A69" s="91"/>
      <c r="B69" s="108"/>
      <c r="C69" s="109"/>
      <c r="D69" s="100"/>
      <c r="E69" s="100"/>
      <c r="F69" s="103"/>
      <c r="G69" s="4">
        <v>2017</v>
      </c>
      <c r="H69" s="6"/>
      <c r="I69" s="4">
        <v>2017</v>
      </c>
      <c r="J69" s="21">
        <v>0</v>
      </c>
      <c r="K69" s="26">
        <v>0</v>
      </c>
      <c r="L69" s="26">
        <v>0</v>
      </c>
      <c r="M69" s="21">
        <v>0</v>
      </c>
    </row>
    <row r="70" spans="1:13" x14ac:dyDescent="0.25">
      <c r="A70" s="91"/>
      <c r="B70" s="108"/>
      <c r="C70" s="109"/>
      <c r="D70" s="100"/>
      <c r="E70" s="100"/>
      <c r="F70" s="103"/>
      <c r="G70" s="4">
        <v>2018</v>
      </c>
      <c r="H70" s="6"/>
      <c r="I70" s="4">
        <v>2018</v>
      </c>
      <c r="J70" s="21">
        <v>0</v>
      </c>
      <c r="K70" s="26">
        <v>0</v>
      </c>
      <c r="L70" s="26">
        <v>0</v>
      </c>
      <c r="M70" s="21">
        <v>0</v>
      </c>
    </row>
    <row r="71" spans="1:13" x14ac:dyDescent="0.25">
      <c r="A71" s="91"/>
      <c r="B71" s="108"/>
      <c r="C71" s="109"/>
      <c r="D71" s="100"/>
      <c r="E71" s="100"/>
      <c r="F71" s="103"/>
      <c r="G71" s="4">
        <v>2019</v>
      </c>
      <c r="H71" s="6"/>
      <c r="I71" s="4">
        <v>2019</v>
      </c>
      <c r="J71" s="21">
        <v>0</v>
      </c>
      <c r="K71" s="26">
        <v>0</v>
      </c>
      <c r="L71" s="26">
        <v>0</v>
      </c>
      <c r="M71" s="21">
        <v>0</v>
      </c>
    </row>
    <row r="72" spans="1:13" x14ac:dyDescent="0.25">
      <c r="A72" s="91"/>
      <c r="B72" s="108"/>
      <c r="C72" s="109"/>
      <c r="D72" s="100"/>
      <c r="E72" s="100"/>
      <c r="F72" s="103"/>
      <c r="G72" s="4">
        <v>2020</v>
      </c>
      <c r="H72" s="6"/>
      <c r="I72" s="4">
        <v>2020</v>
      </c>
      <c r="J72" s="21">
        <v>0</v>
      </c>
      <c r="K72" s="26">
        <v>0</v>
      </c>
      <c r="L72" s="26">
        <v>0</v>
      </c>
      <c r="M72" s="21">
        <v>0</v>
      </c>
    </row>
    <row r="73" spans="1:13" x14ac:dyDescent="0.25">
      <c r="A73" s="92"/>
      <c r="B73" s="110"/>
      <c r="C73" s="111"/>
      <c r="D73" s="101"/>
      <c r="E73" s="101"/>
      <c r="F73" s="104"/>
      <c r="G73" s="28" t="s">
        <v>39</v>
      </c>
      <c r="H73" s="6"/>
      <c r="I73" s="4"/>
      <c r="J73" s="21">
        <f>J66+J67+J68+J69+J70+J71+J72</f>
        <v>3300</v>
      </c>
      <c r="K73" s="21">
        <v>0</v>
      </c>
      <c r="L73" s="21">
        <v>0</v>
      </c>
      <c r="M73" s="21">
        <f>M66+M67+M68+M69+M70+M71+M72</f>
        <v>3300</v>
      </c>
    </row>
    <row r="74" spans="1:13" x14ac:dyDescent="0.25">
      <c r="A74" s="87" t="s">
        <v>45</v>
      </c>
      <c r="B74" s="88"/>
      <c r="C74" s="88"/>
      <c r="D74" s="88"/>
      <c r="E74" s="88"/>
      <c r="F74" s="88"/>
      <c r="G74" s="88"/>
      <c r="H74" s="88"/>
      <c r="I74" s="88"/>
      <c r="J74" s="88"/>
      <c r="K74" s="88"/>
      <c r="L74" s="88"/>
      <c r="M74" s="89"/>
    </row>
    <row r="75" spans="1:13" ht="15" customHeight="1" x14ac:dyDescent="0.25">
      <c r="A75" s="90"/>
      <c r="B75" s="93" t="s">
        <v>41</v>
      </c>
      <c r="C75" s="94"/>
      <c r="D75" s="99"/>
      <c r="E75" s="99"/>
      <c r="F75" s="102" t="s">
        <v>14</v>
      </c>
      <c r="G75" s="4">
        <v>2014</v>
      </c>
      <c r="H75" s="6"/>
      <c r="I75" s="4">
        <v>2014</v>
      </c>
      <c r="J75" s="21">
        <f>K75+L75+M75</f>
        <v>41807</v>
      </c>
      <c r="K75" s="18">
        <v>22424.1</v>
      </c>
      <c r="L75" s="26">
        <f t="shared" ref="L75:M81" si="5">L57+L66</f>
        <v>18382.899999999998</v>
      </c>
      <c r="M75" s="21">
        <v>1000</v>
      </c>
    </row>
    <row r="76" spans="1:13" x14ac:dyDescent="0.25">
      <c r="A76" s="91"/>
      <c r="B76" s="95"/>
      <c r="C76" s="96"/>
      <c r="D76" s="100"/>
      <c r="E76" s="100"/>
      <c r="F76" s="103"/>
      <c r="G76" s="4">
        <v>2015</v>
      </c>
      <c r="H76" s="6"/>
      <c r="I76" s="4">
        <v>2015</v>
      </c>
      <c r="J76" s="21">
        <f>K76+L76+M76</f>
        <v>75721.59</v>
      </c>
      <c r="K76" s="21">
        <f t="shared" ref="K76" si="6">K58+K67</f>
        <v>59713.7</v>
      </c>
      <c r="L76" s="32">
        <f t="shared" si="5"/>
        <v>14707.890000000001</v>
      </c>
      <c r="M76" s="21">
        <f>M58+M67</f>
        <v>1300</v>
      </c>
    </row>
    <row r="77" spans="1:13" x14ac:dyDescent="0.25">
      <c r="A77" s="91"/>
      <c r="B77" s="95"/>
      <c r="C77" s="96"/>
      <c r="D77" s="100"/>
      <c r="E77" s="100"/>
      <c r="F77" s="103"/>
      <c r="G77" s="4">
        <v>2016</v>
      </c>
      <c r="H77" s="6"/>
      <c r="I77" s="4">
        <v>2016</v>
      </c>
      <c r="J77" s="21">
        <f>J59+J68</f>
        <v>57317.279999999999</v>
      </c>
      <c r="K77" s="21">
        <f>K59+K68</f>
        <v>42312.7</v>
      </c>
      <c r="L77" s="21">
        <f t="shared" si="5"/>
        <v>14004.58</v>
      </c>
      <c r="M77" s="21">
        <f t="shared" si="5"/>
        <v>1000</v>
      </c>
    </row>
    <row r="78" spans="1:13" x14ac:dyDescent="0.25">
      <c r="A78" s="91"/>
      <c r="B78" s="95"/>
      <c r="C78" s="96"/>
      <c r="D78" s="100"/>
      <c r="E78" s="100"/>
      <c r="F78" s="103"/>
      <c r="G78" s="4">
        <v>2017</v>
      </c>
      <c r="H78" s="6"/>
      <c r="I78" s="4">
        <v>2017</v>
      </c>
      <c r="J78" s="21">
        <v>0</v>
      </c>
      <c r="K78" s="11">
        <v>0</v>
      </c>
      <c r="L78" s="26">
        <f t="shared" si="5"/>
        <v>0</v>
      </c>
      <c r="M78" s="21">
        <v>0</v>
      </c>
    </row>
    <row r="79" spans="1:13" x14ac:dyDescent="0.25">
      <c r="A79" s="91"/>
      <c r="B79" s="95"/>
      <c r="C79" s="96"/>
      <c r="D79" s="100"/>
      <c r="E79" s="100"/>
      <c r="F79" s="103"/>
      <c r="G79" s="4">
        <v>2018</v>
      </c>
      <c r="H79" s="6"/>
      <c r="I79" s="4">
        <v>2018</v>
      </c>
      <c r="J79" s="21">
        <f t="shared" ref="J79:J80" si="7">K79+L79+M79</f>
        <v>0</v>
      </c>
      <c r="K79" s="11">
        <v>0</v>
      </c>
      <c r="L79" s="26">
        <f t="shared" si="5"/>
        <v>0</v>
      </c>
      <c r="M79" s="21">
        <v>0</v>
      </c>
    </row>
    <row r="80" spans="1:13" x14ac:dyDescent="0.25">
      <c r="A80" s="91"/>
      <c r="B80" s="95"/>
      <c r="C80" s="96"/>
      <c r="D80" s="100"/>
      <c r="E80" s="100"/>
      <c r="F80" s="103"/>
      <c r="G80" s="4">
        <v>2019</v>
      </c>
      <c r="H80" s="6"/>
      <c r="I80" s="4">
        <v>2019</v>
      </c>
      <c r="J80" s="21">
        <f t="shared" si="7"/>
        <v>0</v>
      </c>
      <c r="K80" s="11">
        <v>0</v>
      </c>
      <c r="L80" s="26">
        <f t="shared" si="5"/>
        <v>0</v>
      </c>
      <c r="M80" s="21">
        <v>0</v>
      </c>
    </row>
    <row r="81" spans="1:13" x14ac:dyDescent="0.25">
      <c r="A81" s="91"/>
      <c r="B81" s="95"/>
      <c r="C81" s="96"/>
      <c r="D81" s="100"/>
      <c r="E81" s="100"/>
      <c r="F81" s="103"/>
      <c r="G81" s="4">
        <v>2020</v>
      </c>
      <c r="H81" s="6"/>
      <c r="I81" s="4">
        <v>2020</v>
      </c>
      <c r="J81" s="21">
        <v>0</v>
      </c>
      <c r="K81" s="11">
        <v>0</v>
      </c>
      <c r="L81" s="26">
        <f t="shared" si="5"/>
        <v>0</v>
      </c>
      <c r="M81" s="21">
        <v>0</v>
      </c>
    </row>
    <row r="82" spans="1:13" x14ac:dyDescent="0.25">
      <c r="A82" s="92"/>
      <c r="B82" s="97"/>
      <c r="C82" s="98"/>
      <c r="D82" s="101"/>
      <c r="E82" s="101"/>
      <c r="F82" s="104"/>
      <c r="G82" s="4" t="s">
        <v>39</v>
      </c>
      <c r="H82" s="6"/>
      <c r="I82" s="4"/>
      <c r="J82" s="32">
        <f>J75+J76+J77+J78+J79+J80+J81</f>
        <v>174845.87</v>
      </c>
      <c r="K82" s="21">
        <f t="shared" ref="K82:M82" si="8">K75+K76+K77+K78+K79+K80+K81</f>
        <v>124450.49999999999</v>
      </c>
      <c r="L82" s="32">
        <f t="shared" si="8"/>
        <v>47095.37</v>
      </c>
      <c r="M82" s="21">
        <f t="shared" si="8"/>
        <v>3300</v>
      </c>
    </row>
  </sheetData>
  <mergeCells count="64">
    <mergeCell ref="B9:L9"/>
    <mergeCell ref="I2:M3"/>
    <mergeCell ref="I4:L4"/>
    <mergeCell ref="B6:K6"/>
    <mergeCell ref="B7:L7"/>
    <mergeCell ref="B8:L8"/>
    <mergeCell ref="A11:A12"/>
    <mergeCell ref="B11:C12"/>
    <mergeCell ref="D11:D12"/>
    <mergeCell ref="E11:H11"/>
    <mergeCell ref="I11:M11"/>
    <mergeCell ref="G12:H12"/>
    <mergeCell ref="I12:J12"/>
    <mergeCell ref="B13:C13"/>
    <mergeCell ref="G13:H13"/>
    <mergeCell ref="I13:J13"/>
    <mergeCell ref="A14:L14"/>
    <mergeCell ref="A15:A21"/>
    <mergeCell ref="B15:C21"/>
    <mergeCell ref="D15:D21"/>
    <mergeCell ref="E15:E21"/>
    <mergeCell ref="F15:F21"/>
    <mergeCell ref="A29:A35"/>
    <mergeCell ref="B29:C35"/>
    <mergeCell ref="D29:D35"/>
    <mergeCell ref="E29:E35"/>
    <mergeCell ref="F29:F35"/>
    <mergeCell ref="A22:A28"/>
    <mergeCell ref="B22:C28"/>
    <mergeCell ref="D22:D28"/>
    <mergeCell ref="E22:E28"/>
    <mergeCell ref="F22:F28"/>
    <mergeCell ref="A43:A49"/>
    <mergeCell ref="B43:C49"/>
    <mergeCell ref="D43:D49"/>
    <mergeCell ref="E43:E49"/>
    <mergeCell ref="F43:F49"/>
    <mergeCell ref="A36:A42"/>
    <mergeCell ref="B36:C42"/>
    <mergeCell ref="D36:D42"/>
    <mergeCell ref="E36:E42"/>
    <mergeCell ref="F36:F42"/>
    <mergeCell ref="A57:A63"/>
    <mergeCell ref="B57:C63"/>
    <mergeCell ref="D57:D63"/>
    <mergeCell ref="E57:E63"/>
    <mergeCell ref="F57:F63"/>
    <mergeCell ref="A50:A56"/>
    <mergeCell ref="B50:C56"/>
    <mergeCell ref="D50:D56"/>
    <mergeCell ref="E50:E56"/>
    <mergeCell ref="F50:F56"/>
    <mergeCell ref="A65:L65"/>
    <mergeCell ref="A66:A73"/>
    <mergeCell ref="B66:C73"/>
    <mergeCell ref="D66:D73"/>
    <mergeCell ref="E66:E73"/>
    <mergeCell ref="F66:F73"/>
    <mergeCell ref="A74:M74"/>
    <mergeCell ref="A75:A82"/>
    <mergeCell ref="B75:C82"/>
    <mergeCell ref="D75:D82"/>
    <mergeCell ref="E75:E82"/>
    <mergeCell ref="F75:F82"/>
  </mergeCells>
  <pageMargins left="0.39370078740157483" right="0.39370078740157483" top="0.39370078740157483" bottom="0.39370078740157483" header="0.31496062992125984" footer="0.31496062992125984"/>
  <pageSetup paperSize="9" scale="97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01"/>
  <sheetViews>
    <sheetView tabSelected="1" view="pageBreakPreview" topLeftCell="A187" zoomScale="130" zoomScaleNormal="100" zoomScaleSheetLayoutView="130" workbookViewId="0">
      <selection activeCell="Q5" sqref="Q5"/>
    </sheetView>
  </sheetViews>
  <sheetFormatPr defaultRowHeight="15" x14ac:dyDescent="0.25"/>
  <cols>
    <col min="1" max="1" width="4.42578125" customWidth="1"/>
    <col min="3" max="3" width="19.28515625" customWidth="1"/>
    <col min="4" max="4" width="16" customWidth="1"/>
    <col min="5" max="5" width="14.42578125" customWidth="1"/>
    <col min="6" max="6" width="6.7109375" customWidth="1"/>
    <col min="7" max="7" width="7.7109375" customWidth="1"/>
    <col min="8" max="8" width="5.7109375" customWidth="1"/>
    <col min="9" max="9" width="9.28515625" bestFit="1" customWidth="1"/>
    <col min="10" max="10" width="10.85546875" customWidth="1"/>
    <col min="11" max="11" width="10.28515625" customWidth="1"/>
    <col min="12" max="12" width="10.7109375" customWidth="1"/>
    <col min="13" max="13" width="9.42578125" customWidth="1"/>
    <col min="14" max="14" width="9" customWidth="1"/>
  </cols>
  <sheetData>
    <row r="1" spans="1:17" x14ac:dyDescent="0.25">
      <c r="I1" s="145" t="s">
        <v>69</v>
      </c>
      <c r="J1" s="146"/>
      <c r="K1" s="146"/>
      <c r="L1" s="146"/>
      <c r="M1" s="146"/>
      <c r="N1" s="146"/>
      <c r="O1" s="55"/>
    </row>
    <row r="2" spans="1:17" ht="6" customHeight="1" x14ac:dyDescent="0.25">
      <c r="I2" s="147" t="s">
        <v>84</v>
      </c>
      <c r="J2" s="148"/>
      <c r="K2" s="148"/>
      <c r="L2" s="148"/>
      <c r="M2" s="148"/>
      <c r="N2" s="148"/>
      <c r="O2" s="56"/>
    </row>
    <row r="3" spans="1:17" ht="6" customHeight="1" x14ac:dyDescent="0.25">
      <c r="I3" s="147"/>
      <c r="J3" s="148"/>
      <c r="K3" s="148"/>
      <c r="L3" s="148"/>
      <c r="M3" s="148"/>
      <c r="N3" s="148"/>
      <c r="O3" s="56"/>
    </row>
    <row r="4" spans="1:17" ht="24" customHeight="1" x14ac:dyDescent="0.25">
      <c r="I4" s="148"/>
      <c r="J4" s="148"/>
      <c r="K4" s="148"/>
      <c r="L4" s="148"/>
      <c r="M4" s="148"/>
      <c r="N4" s="148"/>
      <c r="O4" s="56"/>
    </row>
    <row r="5" spans="1:17" ht="81.75" customHeight="1" x14ac:dyDescent="0.25">
      <c r="I5" s="149" t="s">
        <v>80</v>
      </c>
      <c r="J5" s="150"/>
      <c r="K5" s="150"/>
      <c r="L5" s="150"/>
      <c r="M5" s="150"/>
      <c r="N5" s="150"/>
      <c r="O5" s="57"/>
      <c r="P5" s="49"/>
      <c r="Q5" s="49"/>
    </row>
    <row r="6" spans="1:17" x14ac:dyDescent="0.25">
      <c r="A6" s="1"/>
      <c r="B6" s="126" t="s">
        <v>76</v>
      </c>
      <c r="C6" s="127"/>
      <c r="D6" s="127"/>
      <c r="E6" s="127"/>
      <c r="F6" s="127"/>
      <c r="G6" s="127"/>
      <c r="H6" s="127"/>
      <c r="I6" s="127"/>
      <c r="J6" s="127"/>
      <c r="K6" s="127"/>
      <c r="L6" s="2"/>
      <c r="M6" s="53"/>
      <c r="N6" s="1"/>
      <c r="O6" s="1"/>
    </row>
    <row r="7" spans="1:17" x14ac:dyDescent="0.25">
      <c r="A7" s="1"/>
      <c r="B7" s="126" t="s">
        <v>77</v>
      </c>
      <c r="C7" s="127"/>
      <c r="D7" s="127"/>
      <c r="E7" s="127"/>
      <c r="F7" s="127"/>
      <c r="G7" s="127"/>
      <c r="H7" s="127"/>
      <c r="I7" s="127"/>
      <c r="J7" s="127"/>
      <c r="K7" s="127"/>
      <c r="L7" s="127"/>
      <c r="M7" s="54"/>
      <c r="N7" s="1"/>
      <c r="O7" s="1"/>
    </row>
    <row r="8" spans="1:17" x14ac:dyDescent="0.25">
      <c r="A8" s="1"/>
      <c r="B8" s="126" t="s">
        <v>78</v>
      </c>
      <c r="C8" s="127"/>
      <c r="D8" s="127"/>
      <c r="E8" s="127"/>
      <c r="F8" s="127"/>
      <c r="G8" s="127"/>
      <c r="H8" s="127"/>
      <c r="I8" s="127"/>
      <c r="J8" s="127"/>
      <c r="K8" s="127"/>
      <c r="L8" s="127"/>
      <c r="M8" s="54"/>
      <c r="N8" s="1"/>
      <c r="O8" s="1"/>
    </row>
    <row r="9" spans="1:17" x14ac:dyDescent="0.25">
      <c r="A9" s="1"/>
      <c r="B9" s="126" t="s">
        <v>79</v>
      </c>
      <c r="C9" s="127"/>
      <c r="D9" s="127"/>
      <c r="E9" s="127"/>
      <c r="F9" s="127"/>
      <c r="G9" s="127"/>
      <c r="H9" s="127"/>
      <c r="I9" s="127"/>
      <c r="J9" s="127"/>
      <c r="K9" s="127"/>
      <c r="L9" s="127"/>
      <c r="M9" s="54"/>
      <c r="N9" s="1"/>
      <c r="O9" s="1"/>
    </row>
    <row r="10" spans="1:17" x14ac:dyDescent="0.25">
      <c r="A10" s="1"/>
      <c r="B10" s="1"/>
      <c r="C10" s="1"/>
      <c r="D10" s="1"/>
      <c r="E10" s="2"/>
      <c r="F10" s="3"/>
      <c r="G10" s="3"/>
      <c r="H10" s="3"/>
      <c r="I10" s="3"/>
      <c r="J10" s="3"/>
      <c r="K10" s="3"/>
      <c r="L10" s="3"/>
      <c r="M10" s="3"/>
      <c r="N10" s="1"/>
      <c r="O10" s="1"/>
    </row>
    <row r="11" spans="1:17" ht="26.25" customHeight="1" x14ac:dyDescent="0.25">
      <c r="A11" s="130" t="s">
        <v>0</v>
      </c>
      <c r="B11" s="130" t="s">
        <v>62</v>
      </c>
      <c r="C11" s="143"/>
      <c r="D11" s="130" t="s">
        <v>65</v>
      </c>
      <c r="E11" s="130" t="s">
        <v>5</v>
      </c>
      <c r="F11" s="131"/>
      <c r="G11" s="131"/>
      <c r="H11" s="132"/>
      <c r="I11" s="135" t="s">
        <v>36</v>
      </c>
      <c r="J11" s="132"/>
      <c r="K11" s="132"/>
      <c r="L11" s="132"/>
      <c r="M11" s="132"/>
      <c r="N11" s="136"/>
      <c r="O11" s="58"/>
    </row>
    <row r="12" spans="1:17" ht="60" x14ac:dyDescent="0.25">
      <c r="A12" s="143"/>
      <c r="B12" s="143"/>
      <c r="C12" s="143"/>
      <c r="D12" s="143"/>
      <c r="E12" s="34" t="s">
        <v>6</v>
      </c>
      <c r="F12" s="34" t="s">
        <v>11</v>
      </c>
      <c r="G12" s="130" t="s">
        <v>7</v>
      </c>
      <c r="H12" s="132"/>
      <c r="I12" s="135" t="s">
        <v>8</v>
      </c>
      <c r="J12" s="132"/>
      <c r="K12" s="34" t="s">
        <v>9</v>
      </c>
      <c r="L12" s="34" t="s">
        <v>10</v>
      </c>
      <c r="M12" s="34" t="s">
        <v>54</v>
      </c>
      <c r="N12" s="44" t="s">
        <v>49</v>
      </c>
      <c r="O12" s="59"/>
    </row>
    <row r="13" spans="1:17" x14ac:dyDescent="0.25">
      <c r="A13" s="4">
        <v>1</v>
      </c>
      <c r="B13" s="130">
        <v>2</v>
      </c>
      <c r="C13" s="143"/>
      <c r="D13" s="4">
        <v>3</v>
      </c>
      <c r="E13" s="4">
        <v>4</v>
      </c>
      <c r="F13" s="4">
        <v>5</v>
      </c>
      <c r="G13" s="135">
        <v>6</v>
      </c>
      <c r="H13" s="132"/>
      <c r="I13" s="4">
        <v>7</v>
      </c>
      <c r="J13" s="74">
        <v>8</v>
      </c>
      <c r="K13" s="4">
        <v>9</v>
      </c>
      <c r="L13" s="4">
        <v>10</v>
      </c>
      <c r="M13" s="75">
        <v>11</v>
      </c>
      <c r="N13" s="70">
        <v>12</v>
      </c>
      <c r="O13" s="60"/>
    </row>
    <row r="14" spans="1:17" x14ac:dyDescent="0.25">
      <c r="A14" s="135" t="s">
        <v>57</v>
      </c>
      <c r="B14" s="132"/>
      <c r="C14" s="132"/>
      <c r="D14" s="132"/>
      <c r="E14" s="132"/>
      <c r="F14" s="132"/>
      <c r="G14" s="132"/>
      <c r="H14" s="132"/>
      <c r="I14" s="132"/>
      <c r="J14" s="132"/>
      <c r="K14" s="132"/>
      <c r="L14" s="132"/>
      <c r="M14" s="27"/>
      <c r="N14" s="6"/>
      <c r="O14" s="61"/>
    </row>
    <row r="15" spans="1:17" ht="18" customHeight="1" x14ac:dyDescent="0.25">
      <c r="A15" s="135">
        <v>1</v>
      </c>
      <c r="B15" s="130" t="s">
        <v>15</v>
      </c>
      <c r="C15" s="143"/>
      <c r="D15" s="130" t="s">
        <v>70</v>
      </c>
      <c r="E15" s="130" t="s">
        <v>48</v>
      </c>
      <c r="F15" s="130" t="s">
        <v>12</v>
      </c>
      <c r="G15" s="4">
        <v>2014</v>
      </c>
      <c r="H15" s="4"/>
      <c r="I15" s="4">
        <v>2014</v>
      </c>
      <c r="J15" s="18">
        <v>0</v>
      </c>
      <c r="K15" s="18">
        <v>0</v>
      </c>
      <c r="L15" s="18">
        <v>0</v>
      </c>
      <c r="M15" s="18">
        <v>0</v>
      </c>
      <c r="N15" s="18">
        <v>0</v>
      </c>
      <c r="O15" s="62"/>
    </row>
    <row r="16" spans="1:17" x14ac:dyDescent="0.25">
      <c r="A16" s="132"/>
      <c r="B16" s="132"/>
      <c r="C16" s="132"/>
      <c r="D16" s="132"/>
      <c r="E16" s="132"/>
      <c r="F16" s="132"/>
      <c r="G16" s="4">
        <v>2015</v>
      </c>
      <c r="H16" s="4"/>
      <c r="I16" s="4">
        <v>2015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62"/>
    </row>
    <row r="17" spans="1:15" x14ac:dyDescent="0.25">
      <c r="A17" s="132"/>
      <c r="B17" s="132"/>
      <c r="C17" s="132"/>
      <c r="D17" s="132"/>
      <c r="E17" s="132"/>
      <c r="F17" s="132"/>
      <c r="G17" s="4">
        <v>2016</v>
      </c>
      <c r="H17" s="4"/>
      <c r="I17" s="4">
        <v>2016</v>
      </c>
      <c r="J17" s="18">
        <v>0</v>
      </c>
      <c r="K17" s="18">
        <v>0</v>
      </c>
      <c r="L17" s="18">
        <v>0</v>
      </c>
      <c r="M17" s="18">
        <v>0</v>
      </c>
      <c r="N17" s="18">
        <v>0</v>
      </c>
      <c r="O17" s="62"/>
    </row>
    <row r="18" spans="1:15" x14ac:dyDescent="0.25">
      <c r="A18" s="132"/>
      <c r="B18" s="132"/>
      <c r="C18" s="132"/>
      <c r="D18" s="132"/>
      <c r="E18" s="132"/>
      <c r="F18" s="132"/>
      <c r="G18" s="4">
        <v>2017</v>
      </c>
      <c r="H18" s="4"/>
      <c r="I18" s="4">
        <v>2017</v>
      </c>
      <c r="J18" s="18">
        <v>0</v>
      </c>
      <c r="K18" s="18">
        <v>0</v>
      </c>
      <c r="L18" s="18">
        <v>0</v>
      </c>
      <c r="M18" s="18">
        <v>0</v>
      </c>
      <c r="N18" s="18">
        <v>0</v>
      </c>
      <c r="O18" s="62"/>
    </row>
    <row r="19" spans="1:15" x14ac:dyDescent="0.25">
      <c r="A19" s="132"/>
      <c r="B19" s="132"/>
      <c r="C19" s="132"/>
      <c r="D19" s="132"/>
      <c r="E19" s="132"/>
      <c r="F19" s="132"/>
      <c r="G19" s="4">
        <v>2018</v>
      </c>
      <c r="H19" s="4"/>
      <c r="I19" s="4">
        <v>2018</v>
      </c>
      <c r="J19" s="18">
        <v>0</v>
      </c>
      <c r="K19" s="18">
        <v>0</v>
      </c>
      <c r="L19" s="18">
        <v>0</v>
      </c>
      <c r="M19" s="18">
        <v>0</v>
      </c>
      <c r="N19" s="18">
        <v>0</v>
      </c>
      <c r="O19" s="62"/>
    </row>
    <row r="20" spans="1:15" x14ac:dyDescent="0.25">
      <c r="A20" s="132"/>
      <c r="B20" s="132"/>
      <c r="C20" s="132"/>
      <c r="D20" s="132"/>
      <c r="E20" s="132"/>
      <c r="F20" s="132"/>
      <c r="G20" s="4">
        <v>2019</v>
      </c>
      <c r="H20" s="4"/>
      <c r="I20" s="4">
        <v>2019</v>
      </c>
      <c r="J20" s="18">
        <v>0</v>
      </c>
      <c r="K20" s="18">
        <v>0</v>
      </c>
      <c r="L20" s="18">
        <v>0</v>
      </c>
      <c r="M20" s="18">
        <v>0</v>
      </c>
      <c r="N20" s="18">
        <v>0</v>
      </c>
      <c r="O20" s="62"/>
    </row>
    <row r="21" spans="1:15" x14ac:dyDescent="0.25">
      <c r="A21" s="132"/>
      <c r="B21" s="132"/>
      <c r="C21" s="132"/>
      <c r="D21" s="132"/>
      <c r="E21" s="132"/>
      <c r="F21" s="132"/>
      <c r="G21" s="4">
        <v>2020</v>
      </c>
      <c r="H21" s="4"/>
      <c r="I21" s="4">
        <v>2020</v>
      </c>
      <c r="J21" s="18">
        <v>0</v>
      </c>
      <c r="K21" s="18">
        <v>0</v>
      </c>
      <c r="L21" s="18">
        <v>0</v>
      </c>
      <c r="M21" s="18">
        <v>0</v>
      </c>
      <c r="N21" s="18">
        <v>0</v>
      </c>
      <c r="O21" s="62"/>
    </row>
    <row r="22" spans="1:15" x14ac:dyDescent="0.25">
      <c r="A22" s="132"/>
      <c r="B22" s="132"/>
      <c r="C22" s="132"/>
      <c r="D22" s="132"/>
      <c r="E22" s="132"/>
      <c r="F22" s="132"/>
      <c r="G22" s="4">
        <v>2021</v>
      </c>
      <c r="H22" s="4"/>
      <c r="I22" s="4">
        <v>2021</v>
      </c>
      <c r="J22" s="18">
        <v>0</v>
      </c>
      <c r="K22" s="18">
        <v>0</v>
      </c>
      <c r="L22" s="18">
        <v>0</v>
      </c>
      <c r="M22" s="18">
        <v>0</v>
      </c>
      <c r="N22" s="18">
        <v>0</v>
      </c>
      <c r="O22" s="62"/>
    </row>
    <row r="23" spans="1:15" x14ac:dyDescent="0.25">
      <c r="A23" s="132"/>
      <c r="B23" s="132"/>
      <c r="C23" s="132"/>
      <c r="D23" s="132"/>
      <c r="E23" s="132"/>
      <c r="F23" s="132"/>
      <c r="G23" s="4">
        <v>2022</v>
      </c>
      <c r="H23" s="4"/>
      <c r="I23" s="4">
        <v>2022</v>
      </c>
      <c r="J23" s="18">
        <v>0</v>
      </c>
      <c r="K23" s="18">
        <v>0</v>
      </c>
      <c r="L23" s="18">
        <v>0</v>
      </c>
      <c r="M23" s="18">
        <v>0</v>
      </c>
      <c r="N23" s="18">
        <v>0</v>
      </c>
      <c r="O23" s="62"/>
    </row>
    <row r="24" spans="1:15" x14ac:dyDescent="0.25">
      <c r="A24" s="132"/>
      <c r="B24" s="132"/>
      <c r="C24" s="132"/>
      <c r="D24" s="132"/>
      <c r="E24" s="132"/>
      <c r="F24" s="132"/>
      <c r="G24" s="4">
        <v>2023</v>
      </c>
      <c r="H24" s="4"/>
      <c r="I24" s="4">
        <v>2023</v>
      </c>
      <c r="J24" s="18">
        <v>0</v>
      </c>
      <c r="K24" s="18">
        <v>0</v>
      </c>
      <c r="L24" s="18">
        <v>0</v>
      </c>
      <c r="M24" s="18">
        <v>0</v>
      </c>
      <c r="N24" s="18">
        <v>0</v>
      </c>
      <c r="O24" s="62"/>
    </row>
    <row r="25" spans="1:15" x14ac:dyDescent="0.25">
      <c r="A25" s="132"/>
      <c r="B25" s="132"/>
      <c r="C25" s="132"/>
      <c r="D25" s="132"/>
      <c r="E25" s="132"/>
      <c r="F25" s="132"/>
      <c r="G25" s="4">
        <v>2024</v>
      </c>
      <c r="H25" s="4"/>
      <c r="I25" s="4">
        <v>2024</v>
      </c>
      <c r="J25" s="18">
        <v>0</v>
      </c>
      <c r="K25" s="18">
        <v>0</v>
      </c>
      <c r="L25" s="18">
        <v>0</v>
      </c>
      <c r="M25" s="18">
        <v>0</v>
      </c>
      <c r="N25" s="18">
        <v>0</v>
      </c>
      <c r="O25" s="62"/>
    </row>
    <row r="26" spans="1:15" x14ac:dyDescent="0.25">
      <c r="A26" s="132"/>
      <c r="B26" s="132"/>
      <c r="C26" s="132"/>
      <c r="D26" s="132"/>
      <c r="E26" s="132"/>
      <c r="F26" s="132"/>
      <c r="G26" s="4">
        <v>2025</v>
      </c>
      <c r="H26" s="4"/>
      <c r="I26" s="4">
        <v>2025</v>
      </c>
      <c r="J26" s="18">
        <v>0</v>
      </c>
      <c r="K26" s="18">
        <v>0</v>
      </c>
      <c r="L26" s="18">
        <v>0</v>
      </c>
      <c r="M26" s="18">
        <v>0</v>
      </c>
      <c r="N26" s="18">
        <v>0</v>
      </c>
      <c r="O26" s="62"/>
    </row>
    <row r="27" spans="1:15" x14ac:dyDescent="0.25">
      <c r="A27" s="132"/>
      <c r="B27" s="132"/>
      <c r="C27" s="132"/>
      <c r="D27" s="132"/>
      <c r="E27" s="132"/>
      <c r="F27" s="132"/>
      <c r="G27" s="4">
        <v>2026</v>
      </c>
      <c r="H27" s="4"/>
      <c r="I27" s="4">
        <v>2026</v>
      </c>
      <c r="J27" s="18">
        <v>0</v>
      </c>
      <c r="K27" s="18">
        <v>0</v>
      </c>
      <c r="L27" s="18">
        <v>0</v>
      </c>
      <c r="M27" s="18">
        <v>0</v>
      </c>
      <c r="N27" s="18">
        <v>0</v>
      </c>
      <c r="O27" s="62"/>
    </row>
    <row r="28" spans="1:15" x14ac:dyDescent="0.25">
      <c r="A28" s="132"/>
      <c r="B28" s="132"/>
      <c r="C28" s="132"/>
      <c r="D28" s="132"/>
      <c r="E28" s="132"/>
      <c r="F28" s="132"/>
      <c r="G28" s="4">
        <v>2027</v>
      </c>
      <c r="H28" s="4"/>
      <c r="I28" s="4">
        <v>2027</v>
      </c>
      <c r="J28" s="18">
        <v>0</v>
      </c>
      <c r="K28" s="18">
        <v>0</v>
      </c>
      <c r="L28" s="18">
        <v>0</v>
      </c>
      <c r="M28" s="18">
        <v>0</v>
      </c>
      <c r="N28" s="18">
        <v>0</v>
      </c>
      <c r="O28" s="62"/>
    </row>
    <row r="29" spans="1:15" x14ac:dyDescent="0.25">
      <c r="A29" s="132"/>
      <c r="B29" s="132"/>
      <c r="C29" s="132"/>
      <c r="D29" s="132"/>
      <c r="E29" s="132"/>
      <c r="F29" s="132"/>
      <c r="G29" s="4">
        <v>2028</v>
      </c>
      <c r="H29" s="4"/>
      <c r="I29" s="4">
        <v>2028</v>
      </c>
      <c r="J29" s="18">
        <v>0</v>
      </c>
      <c r="K29" s="18">
        <v>0</v>
      </c>
      <c r="L29" s="18">
        <v>0</v>
      </c>
      <c r="M29" s="18">
        <v>0</v>
      </c>
      <c r="N29" s="18">
        <v>0</v>
      </c>
      <c r="O29" s="62"/>
    </row>
    <row r="30" spans="1:15" x14ac:dyDescent="0.25">
      <c r="A30" s="132"/>
      <c r="B30" s="132"/>
      <c r="C30" s="132"/>
      <c r="D30" s="132"/>
      <c r="E30" s="132"/>
      <c r="F30" s="132"/>
      <c r="G30" s="4">
        <v>2029</v>
      </c>
      <c r="H30" s="4"/>
      <c r="I30" s="4">
        <v>2029</v>
      </c>
      <c r="J30" s="18">
        <v>0</v>
      </c>
      <c r="K30" s="18">
        <v>0</v>
      </c>
      <c r="L30" s="18">
        <v>0</v>
      </c>
      <c r="M30" s="18">
        <v>0</v>
      </c>
      <c r="N30" s="18">
        <v>0</v>
      </c>
      <c r="O30" s="62"/>
    </row>
    <row r="31" spans="1:15" x14ac:dyDescent="0.25">
      <c r="A31" s="132"/>
      <c r="B31" s="132"/>
      <c r="C31" s="132"/>
      <c r="D31" s="132"/>
      <c r="E31" s="132"/>
      <c r="F31" s="132"/>
      <c r="G31" s="52">
        <v>2030</v>
      </c>
      <c r="H31" s="6"/>
      <c r="I31" s="52">
        <v>2030</v>
      </c>
      <c r="J31" s="18">
        <v>0</v>
      </c>
      <c r="K31" s="18">
        <v>0</v>
      </c>
      <c r="L31" s="18">
        <v>0</v>
      </c>
      <c r="M31" s="18">
        <v>0</v>
      </c>
      <c r="N31" s="18">
        <v>0</v>
      </c>
      <c r="O31" s="62"/>
    </row>
    <row r="32" spans="1:15" x14ac:dyDescent="0.25">
      <c r="A32" s="135">
        <v>2</v>
      </c>
      <c r="B32" s="130" t="s">
        <v>29</v>
      </c>
      <c r="C32" s="138"/>
      <c r="D32" s="130" t="s">
        <v>70</v>
      </c>
      <c r="E32" s="130" t="s">
        <v>16</v>
      </c>
      <c r="F32" s="130" t="s">
        <v>43</v>
      </c>
      <c r="G32" s="4">
        <v>2014</v>
      </c>
      <c r="H32" s="4"/>
      <c r="I32" s="4">
        <v>2014</v>
      </c>
      <c r="J32" s="18">
        <v>0</v>
      </c>
      <c r="K32" s="18">
        <v>0</v>
      </c>
      <c r="L32" s="18">
        <v>0</v>
      </c>
      <c r="M32" s="18">
        <v>0</v>
      </c>
      <c r="N32" s="18">
        <v>0</v>
      </c>
      <c r="O32" s="62"/>
    </row>
    <row r="33" spans="1:15" x14ac:dyDescent="0.25">
      <c r="A33" s="136"/>
      <c r="B33" s="138"/>
      <c r="C33" s="138"/>
      <c r="D33" s="132"/>
      <c r="E33" s="132"/>
      <c r="F33" s="132"/>
      <c r="G33" s="4">
        <v>2015</v>
      </c>
      <c r="H33" s="4"/>
      <c r="I33" s="4">
        <v>2015</v>
      </c>
      <c r="J33" s="18">
        <v>0</v>
      </c>
      <c r="K33" s="18">
        <v>0</v>
      </c>
      <c r="L33" s="18">
        <v>0</v>
      </c>
      <c r="M33" s="18">
        <v>0</v>
      </c>
      <c r="N33" s="18">
        <v>0</v>
      </c>
      <c r="O33" s="62"/>
    </row>
    <row r="34" spans="1:15" x14ac:dyDescent="0.25">
      <c r="A34" s="136"/>
      <c r="B34" s="138"/>
      <c r="C34" s="138"/>
      <c r="D34" s="132"/>
      <c r="E34" s="132"/>
      <c r="F34" s="132"/>
      <c r="G34" s="4">
        <v>2016</v>
      </c>
      <c r="H34" s="4">
        <v>61.55</v>
      </c>
      <c r="I34" s="4">
        <v>2016</v>
      </c>
      <c r="J34" s="18">
        <f>K34+L34</f>
        <v>29843.600000000002</v>
      </c>
      <c r="K34" s="18">
        <v>29813.7</v>
      </c>
      <c r="L34" s="18">
        <v>29.9</v>
      </c>
      <c r="M34" s="18">
        <v>0</v>
      </c>
      <c r="N34" s="18">
        <v>0</v>
      </c>
      <c r="O34" s="62"/>
    </row>
    <row r="35" spans="1:15" x14ac:dyDescent="0.25">
      <c r="A35" s="136"/>
      <c r="B35" s="138"/>
      <c r="C35" s="138"/>
      <c r="D35" s="132"/>
      <c r="E35" s="132"/>
      <c r="F35" s="132"/>
      <c r="G35" s="4">
        <v>2017</v>
      </c>
      <c r="H35" s="4"/>
      <c r="I35" s="4">
        <v>2017</v>
      </c>
      <c r="J35" s="18">
        <v>0</v>
      </c>
      <c r="K35" s="18">
        <v>0</v>
      </c>
      <c r="L35" s="18">
        <v>0</v>
      </c>
      <c r="M35" s="18">
        <v>0</v>
      </c>
      <c r="N35" s="18">
        <v>0</v>
      </c>
      <c r="O35" s="62"/>
    </row>
    <row r="36" spans="1:15" x14ac:dyDescent="0.25">
      <c r="A36" s="136"/>
      <c r="B36" s="138"/>
      <c r="C36" s="138"/>
      <c r="D36" s="132"/>
      <c r="E36" s="132"/>
      <c r="F36" s="132"/>
      <c r="G36" s="4">
        <v>2018</v>
      </c>
      <c r="H36" s="4"/>
      <c r="I36" s="4">
        <v>2018</v>
      </c>
      <c r="J36" s="18">
        <v>0</v>
      </c>
      <c r="K36" s="18">
        <v>0</v>
      </c>
      <c r="L36" s="18">
        <v>0</v>
      </c>
      <c r="M36" s="18">
        <v>0</v>
      </c>
      <c r="N36" s="18">
        <v>0</v>
      </c>
      <c r="O36" s="62"/>
    </row>
    <row r="37" spans="1:15" x14ac:dyDescent="0.25">
      <c r="A37" s="136"/>
      <c r="B37" s="138"/>
      <c r="C37" s="138"/>
      <c r="D37" s="132"/>
      <c r="E37" s="132"/>
      <c r="F37" s="132"/>
      <c r="G37" s="4">
        <v>2019</v>
      </c>
      <c r="H37" s="4"/>
      <c r="I37" s="4">
        <v>2019</v>
      </c>
      <c r="J37" s="18">
        <v>0</v>
      </c>
      <c r="K37" s="18">
        <v>0</v>
      </c>
      <c r="L37" s="18">
        <v>0</v>
      </c>
      <c r="M37" s="18">
        <v>0</v>
      </c>
      <c r="N37" s="18">
        <v>0</v>
      </c>
      <c r="O37" s="62"/>
    </row>
    <row r="38" spans="1:15" x14ac:dyDescent="0.25">
      <c r="A38" s="136"/>
      <c r="B38" s="138"/>
      <c r="C38" s="138"/>
      <c r="D38" s="132"/>
      <c r="E38" s="132"/>
      <c r="F38" s="132"/>
      <c r="G38" s="4">
        <v>2020</v>
      </c>
      <c r="H38" s="5"/>
      <c r="I38" s="4">
        <v>2020</v>
      </c>
      <c r="J38" s="18">
        <v>0</v>
      </c>
      <c r="K38" s="18">
        <v>0</v>
      </c>
      <c r="L38" s="18">
        <v>0</v>
      </c>
      <c r="M38" s="18">
        <v>0</v>
      </c>
      <c r="N38" s="18">
        <v>0</v>
      </c>
      <c r="O38" s="62"/>
    </row>
    <row r="39" spans="1:15" x14ac:dyDescent="0.25">
      <c r="A39" s="136"/>
      <c r="B39" s="138"/>
      <c r="C39" s="138"/>
      <c r="D39" s="132"/>
      <c r="E39" s="132"/>
      <c r="F39" s="132"/>
      <c r="G39" s="4">
        <v>2021</v>
      </c>
      <c r="H39" s="4"/>
      <c r="I39" s="4">
        <v>2021</v>
      </c>
      <c r="J39" s="18">
        <v>0</v>
      </c>
      <c r="K39" s="18">
        <v>0</v>
      </c>
      <c r="L39" s="18">
        <v>0</v>
      </c>
      <c r="M39" s="18">
        <v>0</v>
      </c>
      <c r="N39" s="18">
        <v>0</v>
      </c>
      <c r="O39" s="62"/>
    </row>
    <row r="40" spans="1:15" x14ac:dyDescent="0.25">
      <c r="A40" s="136"/>
      <c r="B40" s="138"/>
      <c r="C40" s="138"/>
      <c r="D40" s="132"/>
      <c r="E40" s="132"/>
      <c r="F40" s="132"/>
      <c r="G40" s="4">
        <v>2022</v>
      </c>
      <c r="H40" s="4"/>
      <c r="I40" s="4">
        <v>2022</v>
      </c>
      <c r="J40" s="18">
        <v>0</v>
      </c>
      <c r="K40" s="18">
        <v>0</v>
      </c>
      <c r="L40" s="18">
        <v>0</v>
      </c>
      <c r="M40" s="18">
        <v>0</v>
      </c>
      <c r="N40" s="18">
        <v>0</v>
      </c>
      <c r="O40" s="62"/>
    </row>
    <row r="41" spans="1:15" x14ac:dyDescent="0.25">
      <c r="A41" s="136"/>
      <c r="B41" s="138"/>
      <c r="C41" s="138"/>
      <c r="D41" s="132"/>
      <c r="E41" s="132"/>
      <c r="F41" s="132"/>
      <c r="G41" s="4">
        <v>2023</v>
      </c>
      <c r="H41" s="4"/>
      <c r="I41" s="4">
        <v>2023</v>
      </c>
      <c r="J41" s="18">
        <v>0</v>
      </c>
      <c r="K41" s="18">
        <v>0</v>
      </c>
      <c r="L41" s="18">
        <v>0</v>
      </c>
      <c r="M41" s="18">
        <v>0</v>
      </c>
      <c r="N41" s="18">
        <v>0</v>
      </c>
      <c r="O41" s="62"/>
    </row>
    <row r="42" spans="1:15" x14ac:dyDescent="0.25">
      <c r="A42" s="136"/>
      <c r="B42" s="138"/>
      <c r="C42" s="138"/>
      <c r="D42" s="132"/>
      <c r="E42" s="132"/>
      <c r="F42" s="132"/>
      <c r="G42" s="4">
        <v>2024</v>
      </c>
      <c r="H42" s="4"/>
      <c r="I42" s="4">
        <v>2024</v>
      </c>
      <c r="J42" s="18">
        <v>0</v>
      </c>
      <c r="K42" s="18">
        <v>0</v>
      </c>
      <c r="L42" s="18">
        <v>0</v>
      </c>
      <c r="M42" s="18">
        <v>0</v>
      </c>
      <c r="N42" s="18">
        <v>0</v>
      </c>
      <c r="O42" s="62"/>
    </row>
    <row r="43" spans="1:15" x14ac:dyDescent="0.25">
      <c r="A43" s="136"/>
      <c r="B43" s="138"/>
      <c r="C43" s="138"/>
      <c r="D43" s="132"/>
      <c r="E43" s="132"/>
      <c r="F43" s="132"/>
      <c r="G43" s="4">
        <v>2025</v>
      </c>
      <c r="H43" s="4"/>
      <c r="I43" s="4">
        <v>2025</v>
      </c>
      <c r="J43" s="18">
        <v>0</v>
      </c>
      <c r="K43" s="18">
        <v>0</v>
      </c>
      <c r="L43" s="18">
        <v>0</v>
      </c>
      <c r="M43" s="18">
        <v>0</v>
      </c>
      <c r="N43" s="18">
        <v>0</v>
      </c>
      <c r="O43" s="62"/>
    </row>
    <row r="44" spans="1:15" x14ac:dyDescent="0.25">
      <c r="A44" s="136"/>
      <c r="B44" s="138"/>
      <c r="C44" s="138"/>
      <c r="D44" s="132"/>
      <c r="E44" s="132"/>
      <c r="F44" s="132"/>
      <c r="G44" s="4">
        <v>2026</v>
      </c>
      <c r="H44" s="4"/>
      <c r="I44" s="4">
        <v>2026</v>
      </c>
      <c r="J44" s="18">
        <v>0</v>
      </c>
      <c r="K44" s="18">
        <v>0</v>
      </c>
      <c r="L44" s="18">
        <v>0</v>
      </c>
      <c r="M44" s="18">
        <v>0</v>
      </c>
      <c r="N44" s="18">
        <v>0</v>
      </c>
      <c r="O44" s="62"/>
    </row>
    <row r="45" spans="1:15" x14ac:dyDescent="0.25">
      <c r="A45" s="136"/>
      <c r="B45" s="138"/>
      <c r="C45" s="138"/>
      <c r="D45" s="132"/>
      <c r="E45" s="132"/>
      <c r="F45" s="132"/>
      <c r="G45" s="4">
        <v>2027</v>
      </c>
      <c r="H45" s="4"/>
      <c r="I45" s="4">
        <v>2027</v>
      </c>
      <c r="J45" s="18">
        <v>0</v>
      </c>
      <c r="K45" s="18">
        <v>0</v>
      </c>
      <c r="L45" s="18">
        <v>0</v>
      </c>
      <c r="M45" s="18">
        <v>0</v>
      </c>
      <c r="N45" s="18">
        <v>0</v>
      </c>
      <c r="O45" s="62"/>
    </row>
    <row r="46" spans="1:15" x14ac:dyDescent="0.25">
      <c r="A46" s="136"/>
      <c r="B46" s="138"/>
      <c r="C46" s="138"/>
      <c r="D46" s="132"/>
      <c r="E46" s="132"/>
      <c r="F46" s="132"/>
      <c r="G46" s="4">
        <v>2028</v>
      </c>
      <c r="H46" s="4"/>
      <c r="I46" s="4">
        <v>2028</v>
      </c>
      <c r="J46" s="18">
        <v>0</v>
      </c>
      <c r="K46" s="18">
        <v>0</v>
      </c>
      <c r="L46" s="18">
        <v>0</v>
      </c>
      <c r="M46" s="18">
        <v>0</v>
      </c>
      <c r="N46" s="18">
        <v>0</v>
      </c>
      <c r="O46" s="62"/>
    </row>
    <row r="47" spans="1:15" x14ac:dyDescent="0.25">
      <c r="A47" s="136"/>
      <c r="B47" s="138"/>
      <c r="C47" s="138"/>
      <c r="D47" s="132"/>
      <c r="E47" s="132"/>
      <c r="F47" s="132"/>
      <c r="G47" s="4">
        <v>2029</v>
      </c>
      <c r="H47" s="4"/>
      <c r="I47" s="4">
        <v>2029</v>
      </c>
      <c r="J47" s="18">
        <v>0</v>
      </c>
      <c r="K47" s="18">
        <v>0</v>
      </c>
      <c r="L47" s="18">
        <v>0</v>
      </c>
      <c r="M47" s="18">
        <v>0</v>
      </c>
      <c r="N47" s="18">
        <v>0</v>
      </c>
      <c r="O47" s="62"/>
    </row>
    <row r="48" spans="1:15" x14ac:dyDescent="0.25">
      <c r="A48" s="136"/>
      <c r="B48" s="138"/>
      <c r="C48" s="138"/>
      <c r="D48" s="132"/>
      <c r="E48" s="132"/>
      <c r="F48" s="132"/>
      <c r="G48" s="4">
        <v>2030</v>
      </c>
      <c r="H48" s="4"/>
      <c r="I48" s="4">
        <v>2023</v>
      </c>
      <c r="J48" s="18">
        <v>0</v>
      </c>
      <c r="K48" s="18">
        <v>0</v>
      </c>
      <c r="L48" s="18">
        <v>0</v>
      </c>
      <c r="M48" s="18">
        <v>0</v>
      </c>
      <c r="N48" s="18">
        <v>0</v>
      </c>
      <c r="O48" s="62"/>
    </row>
    <row r="49" spans="1:15" ht="17.25" customHeight="1" x14ac:dyDescent="0.25">
      <c r="A49" s="135">
        <v>3</v>
      </c>
      <c r="B49" s="130" t="s">
        <v>66</v>
      </c>
      <c r="C49" s="138"/>
      <c r="D49" s="130" t="s">
        <v>70</v>
      </c>
      <c r="E49" s="130" t="s">
        <v>13</v>
      </c>
      <c r="F49" s="130" t="s">
        <v>12</v>
      </c>
      <c r="G49" s="4">
        <v>2014</v>
      </c>
      <c r="H49" s="16"/>
      <c r="I49" s="4">
        <v>2014</v>
      </c>
      <c r="J49" s="73">
        <v>0</v>
      </c>
      <c r="K49" s="18">
        <v>0</v>
      </c>
      <c r="L49" s="18">
        <v>0</v>
      </c>
      <c r="M49" s="18">
        <v>0</v>
      </c>
      <c r="N49" s="18">
        <v>0</v>
      </c>
      <c r="O49" s="62"/>
    </row>
    <row r="50" spans="1:15" x14ac:dyDescent="0.25">
      <c r="A50" s="136"/>
      <c r="B50" s="138"/>
      <c r="C50" s="138"/>
      <c r="D50" s="132"/>
      <c r="E50" s="132"/>
      <c r="F50" s="132"/>
      <c r="G50" s="4">
        <v>2015</v>
      </c>
      <c r="H50" s="16"/>
      <c r="I50" s="4">
        <v>2015</v>
      </c>
      <c r="J50" s="73">
        <v>1018.84</v>
      </c>
      <c r="K50" s="18">
        <v>0</v>
      </c>
      <c r="L50" s="18">
        <v>1018.84</v>
      </c>
      <c r="M50" s="18">
        <v>0</v>
      </c>
      <c r="N50" s="18">
        <v>0</v>
      </c>
      <c r="O50" s="62"/>
    </row>
    <row r="51" spans="1:15" x14ac:dyDescent="0.25">
      <c r="A51" s="136"/>
      <c r="B51" s="138"/>
      <c r="C51" s="138"/>
      <c r="D51" s="132"/>
      <c r="E51" s="132"/>
      <c r="F51" s="132"/>
      <c r="G51" s="4">
        <v>2016</v>
      </c>
      <c r="H51" s="6"/>
      <c r="I51" s="4">
        <v>2016</v>
      </c>
      <c r="J51" s="73">
        <v>1494.2</v>
      </c>
      <c r="K51" s="18">
        <v>0</v>
      </c>
      <c r="L51" s="18">
        <v>1494.2</v>
      </c>
      <c r="M51" s="18">
        <v>0</v>
      </c>
      <c r="N51" s="18">
        <v>0</v>
      </c>
      <c r="O51" s="62"/>
    </row>
    <row r="52" spans="1:15" x14ac:dyDescent="0.25">
      <c r="A52" s="136"/>
      <c r="B52" s="138"/>
      <c r="C52" s="138"/>
      <c r="D52" s="132"/>
      <c r="E52" s="132"/>
      <c r="F52" s="132"/>
      <c r="G52" s="4">
        <v>2017</v>
      </c>
      <c r="H52" s="6"/>
      <c r="I52" s="4">
        <v>2017</v>
      </c>
      <c r="J52" s="73">
        <v>1347.56</v>
      </c>
      <c r="K52" s="18">
        <v>0</v>
      </c>
      <c r="L52" s="18">
        <v>1347.56</v>
      </c>
      <c r="M52" s="18">
        <v>0</v>
      </c>
      <c r="N52" s="18">
        <v>0</v>
      </c>
      <c r="O52" s="62"/>
    </row>
    <row r="53" spans="1:15" x14ac:dyDescent="0.25">
      <c r="A53" s="136"/>
      <c r="B53" s="138"/>
      <c r="C53" s="138"/>
      <c r="D53" s="132"/>
      <c r="E53" s="132"/>
      <c r="F53" s="132"/>
      <c r="G53" s="4">
        <v>2018</v>
      </c>
      <c r="H53" s="6"/>
      <c r="I53" s="4">
        <v>2018</v>
      </c>
      <c r="J53" s="15">
        <v>1661.2550000000001</v>
      </c>
      <c r="K53" s="18">
        <v>0</v>
      </c>
      <c r="L53" s="11">
        <v>1661.2550000000001</v>
      </c>
      <c r="M53" s="18">
        <v>0</v>
      </c>
      <c r="N53" s="18">
        <v>0</v>
      </c>
      <c r="O53" s="62"/>
    </row>
    <row r="54" spans="1:15" x14ac:dyDescent="0.25">
      <c r="A54" s="136"/>
      <c r="B54" s="138"/>
      <c r="C54" s="138"/>
      <c r="D54" s="132"/>
      <c r="E54" s="132"/>
      <c r="F54" s="132"/>
      <c r="G54" s="4">
        <v>2019</v>
      </c>
      <c r="H54" s="6"/>
      <c r="I54" s="4">
        <v>2019</v>
      </c>
      <c r="J54" s="15">
        <v>6345.402</v>
      </c>
      <c r="K54" s="18">
        <v>0</v>
      </c>
      <c r="L54" s="11">
        <v>6345.402</v>
      </c>
      <c r="M54" s="18">
        <v>0</v>
      </c>
      <c r="N54" s="18">
        <v>0</v>
      </c>
      <c r="O54" s="62"/>
    </row>
    <row r="55" spans="1:15" x14ac:dyDescent="0.25">
      <c r="A55" s="136"/>
      <c r="B55" s="138"/>
      <c r="C55" s="138"/>
      <c r="D55" s="132"/>
      <c r="E55" s="132"/>
      <c r="F55" s="132"/>
      <c r="G55" s="4">
        <v>2020</v>
      </c>
      <c r="H55" s="6"/>
      <c r="I55" s="4">
        <v>2020</v>
      </c>
      <c r="J55" s="15">
        <v>3578.6759999999999</v>
      </c>
      <c r="K55" s="18">
        <v>0</v>
      </c>
      <c r="L55" s="11">
        <v>3578.6759999999999</v>
      </c>
      <c r="M55" s="18">
        <v>0</v>
      </c>
      <c r="N55" s="18">
        <v>0</v>
      </c>
      <c r="O55" s="62"/>
    </row>
    <row r="56" spans="1:15" x14ac:dyDescent="0.25">
      <c r="A56" s="136"/>
      <c r="B56" s="138"/>
      <c r="C56" s="138"/>
      <c r="D56" s="132"/>
      <c r="E56" s="132"/>
      <c r="F56" s="132"/>
      <c r="G56" s="4">
        <v>2021</v>
      </c>
      <c r="H56" s="6"/>
      <c r="I56" s="4">
        <v>2021</v>
      </c>
      <c r="J56" s="73">
        <v>4763.3</v>
      </c>
      <c r="K56" s="18">
        <v>0</v>
      </c>
      <c r="L56" s="18">
        <v>4763.3</v>
      </c>
      <c r="M56" s="18">
        <v>0</v>
      </c>
      <c r="N56" s="18">
        <v>0</v>
      </c>
      <c r="O56" s="62"/>
    </row>
    <row r="57" spans="1:15" x14ac:dyDescent="0.25">
      <c r="A57" s="136"/>
      <c r="B57" s="138"/>
      <c r="C57" s="138"/>
      <c r="D57" s="132"/>
      <c r="E57" s="132"/>
      <c r="F57" s="132"/>
      <c r="G57" s="4">
        <v>2022</v>
      </c>
      <c r="H57" s="6"/>
      <c r="I57" s="4">
        <v>2022</v>
      </c>
      <c r="J57" s="73">
        <v>26808.207999999999</v>
      </c>
      <c r="K57" s="18">
        <v>26781.4</v>
      </c>
      <c r="L57" s="18">
        <v>26.8</v>
      </c>
      <c r="M57" s="18">
        <v>0</v>
      </c>
      <c r="N57" s="18">
        <v>0</v>
      </c>
      <c r="O57" s="62"/>
    </row>
    <row r="58" spans="1:15" x14ac:dyDescent="0.25">
      <c r="A58" s="136"/>
      <c r="B58" s="138"/>
      <c r="C58" s="138"/>
      <c r="D58" s="132"/>
      <c r="E58" s="132"/>
      <c r="F58" s="132"/>
      <c r="G58" s="4">
        <v>2023</v>
      </c>
      <c r="H58" s="6"/>
      <c r="I58" s="4">
        <v>2023</v>
      </c>
      <c r="J58" s="73">
        <f>K58+L58+M58</f>
        <v>30474.573999999997</v>
      </c>
      <c r="K58" s="18">
        <v>30444.1</v>
      </c>
      <c r="L58" s="18">
        <v>30.474</v>
      </c>
      <c r="M58" s="18">
        <v>0</v>
      </c>
      <c r="N58" s="18">
        <v>0</v>
      </c>
      <c r="O58" s="62"/>
    </row>
    <row r="59" spans="1:15" x14ac:dyDescent="0.25">
      <c r="A59" s="136"/>
      <c r="B59" s="138"/>
      <c r="C59" s="138"/>
      <c r="D59" s="132"/>
      <c r="E59" s="132"/>
      <c r="F59" s="132"/>
      <c r="G59" s="4">
        <v>2024</v>
      </c>
      <c r="H59" s="6"/>
      <c r="I59" s="4">
        <v>2024</v>
      </c>
      <c r="J59" s="73">
        <f>K59+L59+M59</f>
        <v>24154.5</v>
      </c>
      <c r="K59" s="18">
        <v>23913</v>
      </c>
      <c r="L59" s="18">
        <v>241.5</v>
      </c>
      <c r="M59" s="18">
        <v>0</v>
      </c>
      <c r="N59" s="18">
        <v>0</v>
      </c>
      <c r="O59" s="62"/>
    </row>
    <row r="60" spans="1:15" x14ac:dyDescent="0.25">
      <c r="A60" s="136"/>
      <c r="B60" s="138"/>
      <c r="C60" s="138"/>
      <c r="D60" s="132"/>
      <c r="E60" s="132"/>
      <c r="F60" s="132"/>
      <c r="G60" s="4">
        <v>2025</v>
      </c>
      <c r="H60" s="6"/>
      <c r="I60" s="4">
        <v>2025</v>
      </c>
      <c r="J60" s="73">
        <f>K60+L60+M60</f>
        <v>30507.1</v>
      </c>
      <c r="K60" s="18">
        <v>30202</v>
      </c>
      <c r="L60" s="18">
        <v>305.10000000000002</v>
      </c>
      <c r="M60" s="18">
        <v>0</v>
      </c>
      <c r="N60" s="18">
        <v>0</v>
      </c>
      <c r="O60" s="62"/>
    </row>
    <row r="61" spans="1:15" x14ac:dyDescent="0.25">
      <c r="A61" s="136"/>
      <c r="B61" s="138"/>
      <c r="C61" s="138"/>
      <c r="D61" s="132"/>
      <c r="E61" s="132"/>
      <c r="F61" s="132"/>
      <c r="G61" s="4">
        <v>2026</v>
      </c>
      <c r="H61" s="6"/>
      <c r="I61" s="4">
        <v>2026</v>
      </c>
      <c r="J61" s="73">
        <f>K61+L61+M61</f>
        <v>35818.6</v>
      </c>
      <c r="K61" s="18">
        <v>35460.400000000001</v>
      </c>
      <c r="L61" s="18">
        <v>358.2</v>
      </c>
      <c r="M61" s="18">
        <v>0</v>
      </c>
      <c r="N61" s="18">
        <v>0</v>
      </c>
      <c r="O61" s="62"/>
    </row>
    <row r="62" spans="1:15" x14ac:dyDescent="0.25">
      <c r="A62" s="136"/>
      <c r="B62" s="138"/>
      <c r="C62" s="138"/>
      <c r="D62" s="132"/>
      <c r="E62" s="132"/>
      <c r="F62" s="132"/>
      <c r="G62" s="4">
        <v>2027</v>
      </c>
      <c r="H62" s="6"/>
      <c r="I62" s="4">
        <v>2027</v>
      </c>
      <c r="J62" s="73">
        <f>K62+L62+M62</f>
        <v>26209</v>
      </c>
      <c r="K62" s="18">
        <v>25946.9</v>
      </c>
      <c r="L62" s="18">
        <v>262.10000000000002</v>
      </c>
      <c r="M62" s="18">
        <v>0</v>
      </c>
      <c r="N62" s="18">
        <v>0</v>
      </c>
      <c r="O62" s="62"/>
    </row>
    <row r="63" spans="1:15" x14ac:dyDescent="0.25">
      <c r="A63" s="136"/>
      <c r="B63" s="138"/>
      <c r="C63" s="138"/>
      <c r="D63" s="132"/>
      <c r="E63" s="132"/>
      <c r="F63" s="132"/>
      <c r="G63" s="4">
        <v>2028</v>
      </c>
      <c r="H63" s="6"/>
      <c r="I63" s="4">
        <v>2028</v>
      </c>
      <c r="J63" s="73">
        <f>SUM(K63:M63)</f>
        <v>26209</v>
      </c>
      <c r="K63" s="18">
        <v>25946.9</v>
      </c>
      <c r="L63" s="18">
        <v>262.10000000000002</v>
      </c>
      <c r="M63" s="18">
        <v>0</v>
      </c>
      <c r="N63" s="18">
        <v>0</v>
      </c>
      <c r="O63" s="62"/>
    </row>
    <row r="64" spans="1:15" x14ac:dyDescent="0.25">
      <c r="A64" s="136"/>
      <c r="B64" s="138"/>
      <c r="C64" s="138"/>
      <c r="D64" s="132"/>
      <c r="E64" s="132"/>
      <c r="F64" s="132"/>
      <c r="G64" s="4">
        <v>2029</v>
      </c>
      <c r="H64" s="6"/>
      <c r="I64" s="4">
        <v>2029</v>
      </c>
      <c r="J64" s="73">
        <v>0</v>
      </c>
      <c r="K64" s="18">
        <v>0</v>
      </c>
      <c r="L64" s="18">
        <v>0</v>
      </c>
      <c r="M64" s="18">
        <v>0</v>
      </c>
      <c r="N64" s="18">
        <v>0</v>
      </c>
      <c r="O64" s="62"/>
    </row>
    <row r="65" spans="1:15" x14ac:dyDescent="0.25">
      <c r="A65" s="136"/>
      <c r="B65" s="138"/>
      <c r="C65" s="138"/>
      <c r="D65" s="132"/>
      <c r="E65" s="132"/>
      <c r="F65" s="132"/>
      <c r="G65" s="4">
        <v>2030</v>
      </c>
      <c r="H65" s="6"/>
      <c r="I65" s="4">
        <v>2030</v>
      </c>
      <c r="J65" s="73">
        <v>0</v>
      </c>
      <c r="K65" s="18">
        <v>0</v>
      </c>
      <c r="L65" s="18">
        <v>0</v>
      </c>
      <c r="M65" s="18">
        <v>0</v>
      </c>
      <c r="N65" s="18">
        <v>0</v>
      </c>
      <c r="O65" s="62"/>
    </row>
    <row r="66" spans="1:15" x14ac:dyDescent="0.25">
      <c r="A66" s="135">
        <v>4</v>
      </c>
      <c r="B66" s="130" t="s">
        <v>42</v>
      </c>
      <c r="C66" s="138"/>
      <c r="D66" s="130" t="s">
        <v>70</v>
      </c>
      <c r="E66" s="130" t="s">
        <v>13</v>
      </c>
      <c r="F66" s="130" t="s">
        <v>12</v>
      </c>
      <c r="G66" s="4">
        <v>2014</v>
      </c>
      <c r="H66" s="6"/>
      <c r="I66" s="4">
        <v>2014</v>
      </c>
      <c r="J66" s="73">
        <v>477</v>
      </c>
      <c r="K66" s="18">
        <v>0</v>
      </c>
      <c r="L66" s="18">
        <v>477</v>
      </c>
      <c r="M66" s="18">
        <v>0</v>
      </c>
      <c r="N66" s="18">
        <v>0</v>
      </c>
      <c r="O66" s="62"/>
    </row>
    <row r="67" spans="1:15" x14ac:dyDescent="0.25">
      <c r="A67" s="136"/>
      <c r="B67" s="138"/>
      <c r="C67" s="138"/>
      <c r="D67" s="132"/>
      <c r="E67" s="132"/>
      <c r="F67" s="132"/>
      <c r="G67" s="4">
        <v>2015</v>
      </c>
      <c r="H67" s="6"/>
      <c r="I67" s="4">
        <v>2015</v>
      </c>
      <c r="J67" s="73">
        <v>377.8</v>
      </c>
      <c r="K67" s="18">
        <v>0</v>
      </c>
      <c r="L67" s="18">
        <v>377.8</v>
      </c>
      <c r="M67" s="18">
        <v>0</v>
      </c>
      <c r="N67" s="18">
        <v>0</v>
      </c>
      <c r="O67" s="62"/>
    </row>
    <row r="68" spans="1:15" x14ac:dyDescent="0.25">
      <c r="A68" s="136"/>
      <c r="B68" s="138"/>
      <c r="C68" s="138"/>
      <c r="D68" s="132"/>
      <c r="E68" s="132"/>
      <c r="F68" s="132"/>
      <c r="G68" s="4">
        <v>2016</v>
      </c>
      <c r="H68" s="6"/>
      <c r="I68" s="4">
        <v>2016</v>
      </c>
      <c r="J68" s="15">
        <v>52.298000000000002</v>
      </c>
      <c r="K68" s="18">
        <v>0</v>
      </c>
      <c r="L68" s="11">
        <v>52.298000000000002</v>
      </c>
      <c r="M68" s="18">
        <v>0</v>
      </c>
      <c r="N68" s="18">
        <v>0</v>
      </c>
      <c r="O68" s="62"/>
    </row>
    <row r="69" spans="1:15" x14ac:dyDescent="0.25">
      <c r="A69" s="136"/>
      <c r="B69" s="138"/>
      <c r="C69" s="138"/>
      <c r="D69" s="132"/>
      <c r="E69" s="132"/>
      <c r="F69" s="132"/>
      <c r="G69" s="4">
        <v>2017</v>
      </c>
      <c r="H69" s="6"/>
      <c r="I69" s="4">
        <v>2017</v>
      </c>
      <c r="J69" s="15">
        <v>97.254000000000005</v>
      </c>
      <c r="K69" s="18">
        <v>0</v>
      </c>
      <c r="L69" s="11">
        <v>97.254000000000005</v>
      </c>
      <c r="M69" s="18">
        <v>0</v>
      </c>
      <c r="N69" s="18">
        <v>0</v>
      </c>
      <c r="O69" s="62"/>
    </row>
    <row r="70" spans="1:15" x14ac:dyDescent="0.25">
      <c r="A70" s="136"/>
      <c r="B70" s="138"/>
      <c r="C70" s="138"/>
      <c r="D70" s="132"/>
      <c r="E70" s="132"/>
      <c r="F70" s="132"/>
      <c r="G70" s="4">
        <v>2018</v>
      </c>
      <c r="H70" s="6"/>
      <c r="I70" s="4">
        <v>2018</v>
      </c>
      <c r="J70" s="15">
        <v>482.98500000000001</v>
      </c>
      <c r="K70" s="18">
        <v>0</v>
      </c>
      <c r="L70" s="11">
        <v>482.98500000000001</v>
      </c>
      <c r="M70" s="18">
        <v>0</v>
      </c>
      <c r="N70" s="18">
        <v>0</v>
      </c>
      <c r="O70" s="62"/>
    </row>
    <row r="71" spans="1:15" x14ac:dyDescent="0.25">
      <c r="A71" s="136"/>
      <c r="B71" s="138"/>
      <c r="C71" s="138"/>
      <c r="D71" s="132"/>
      <c r="E71" s="132"/>
      <c r="F71" s="132"/>
      <c r="G71" s="4">
        <v>2019</v>
      </c>
      <c r="H71" s="6"/>
      <c r="I71" s="4">
        <v>2019</v>
      </c>
      <c r="J71" s="73">
        <v>0</v>
      </c>
      <c r="K71" s="18">
        <v>0</v>
      </c>
      <c r="L71" s="18">
        <v>0</v>
      </c>
      <c r="M71" s="18">
        <v>0</v>
      </c>
      <c r="N71" s="18">
        <v>0</v>
      </c>
      <c r="O71" s="62"/>
    </row>
    <row r="72" spans="1:15" x14ac:dyDescent="0.25">
      <c r="A72" s="136"/>
      <c r="B72" s="138"/>
      <c r="C72" s="138"/>
      <c r="D72" s="132"/>
      <c r="E72" s="132"/>
      <c r="F72" s="132"/>
      <c r="G72" s="4">
        <v>2020</v>
      </c>
      <c r="H72" s="6"/>
      <c r="I72" s="4">
        <v>2020</v>
      </c>
      <c r="J72" s="15">
        <v>299.99900000000002</v>
      </c>
      <c r="K72" s="18">
        <v>0</v>
      </c>
      <c r="L72" s="11">
        <v>299.99900000000002</v>
      </c>
      <c r="M72" s="18">
        <v>0</v>
      </c>
      <c r="N72" s="18">
        <v>0</v>
      </c>
      <c r="O72" s="62"/>
    </row>
    <row r="73" spans="1:15" x14ac:dyDescent="0.25">
      <c r="A73" s="136"/>
      <c r="B73" s="138"/>
      <c r="C73" s="138"/>
      <c r="D73" s="132"/>
      <c r="E73" s="132"/>
      <c r="F73" s="132"/>
      <c r="G73" s="4">
        <v>2021</v>
      </c>
      <c r="H73" s="6"/>
      <c r="I73" s="4">
        <v>2021</v>
      </c>
      <c r="J73" s="15">
        <v>299.99599999999998</v>
      </c>
      <c r="K73" s="18">
        <v>0</v>
      </c>
      <c r="L73" s="11">
        <v>299.99599999999998</v>
      </c>
      <c r="M73" s="18">
        <v>0</v>
      </c>
      <c r="N73" s="18">
        <v>0</v>
      </c>
      <c r="O73" s="62"/>
    </row>
    <row r="74" spans="1:15" x14ac:dyDescent="0.25">
      <c r="A74" s="136"/>
      <c r="B74" s="138"/>
      <c r="C74" s="138"/>
      <c r="D74" s="132"/>
      <c r="E74" s="132"/>
      <c r="F74" s="132"/>
      <c r="G74" s="4">
        <v>2022</v>
      </c>
      <c r="H74" s="6"/>
      <c r="I74" s="4">
        <v>2022</v>
      </c>
      <c r="J74" s="73">
        <v>0</v>
      </c>
      <c r="K74" s="18">
        <v>0</v>
      </c>
      <c r="L74" s="18">
        <v>0</v>
      </c>
      <c r="M74" s="18">
        <v>0</v>
      </c>
      <c r="N74" s="18">
        <v>0</v>
      </c>
      <c r="O74" s="62"/>
    </row>
    <row r="75" spans="1:15" x14ac:dyDescent="0.25">
      <c r="A75" s="136"/>
      <c r="B75" s="138"/>
      <c r="C75" s="138"/>
      <c r="D75" s="132"/>
      <c r="E75" s="132"/>
      <c r="F75" s="132"/>
      <c r="G75" s="4">
        <v>2023</v>
      </c>
      <c r="H75" s="6"/>
      <c r="I75" s="4">
        <v>2023</v>
      </c>
      <c r="J75" s="73">
        <v>0</v>
      </c>
      <c r="K75" s="18">
        <v>0</v>
      </c>
      <c r="L75" s="18">
        <v>0</v>
      </c>
      <c r="M75" s="18">
        <v>0</v>
      </c>
      <c r="N75" s="18">
        <v>0</v>
      </c>
      <c r="O75" s="62"/>
    </row>
    <row r="76" spans="1:15" x14ac:dyDescent="0.25">
      <c r="A76" s="136"/>
      <c r="B76" s="138"/>
      <c r="C76" s="138"/>
      <c r="D76" s="132"/>
      <c r="E76" s="132"/>
      <c r="F76" s="132"/>
      <c r="G76" s="4">
        <v>2024</v>
      </c>
      <c r="H76" s="6"/>
      <c r="I76" s="4">
        <v>2024</v>
      </c>
      <c r="J76" s="18">
        <v>0</v>
      </c>
      <c r="K76" s="18">
        <v>0</v>
      </c>
      <c r="L76" s="18">
        <v>0</v>
      </c>
      <c r="M76" s="18">
        <v>0</v>
      </c>
      <c r="N76" s="18">
        <v>0</v>
      </c>
      <c r="O76" s="62"/>
    </row>
    <row r="77" spans="1:15" x14ac:dyDescent="0.25">
      <c r="A77" s="136"/>
      <c r="B77" s="138"/>
      <c r="C77" s="138"/>
      <c r="D77" s="132"/>
      <c r="E77" s="132"/>
      <c r="F77" s="132"/>
      <c r="G77" s="4">
        <v>2025</v>
      </c>
      <c r="H77" s="6"/>
      <c r="I77" s="4">
        <v>2025</v>
      </c>
      <c r="J77" s="18">
        <v>0</v>
      </c>
      <c r="K77" s="18">
        <v>0</v>
      </c>
      <c r="L77" s="18">
        <v>0</v>
      </c>
      <c r="M77" s="18">
        <v>0</v>
      </c>
      <c r="N77" s="18">
        <v>0</v>
      </c>
      <c r="O77" s="62"/>
    </row>
    <row r="78" spans="1:15" x14ac:dyDescent="0.25">
      <c r="A78" s="136"/>
      <c r="B78" s="138"/>
      <c r="C78" s="138"/>
      <c r="D78" s="132"/>
      <c r="E78" s="132"/>
      <c r="F78" s="132"/>
      <c r="G78" s="4">
        <v>2026</v>
      </c>
      <c r="H78" s="6"/>
      <c r="I78" s="4">
        <v>2026</v>
      </c>
      <c r="J78" s="18">
        <v>0</v>
      </c>
      <c r="K78" s="18">
        <v>0</v>
      </c>
      <c r="L78" s="18">
        <v>0</v>
      </c>
      <c r="M78" s="18">
        <v>0</v>
      </c>
      <c r="N78" s="18">
        <v>0</v>
      </c>
      <c r="O78" s="62"/>
    </row>
    <row r="79" spans="1:15" x14ac:dyDescent="0.25">
      <c r="A79" s="136"/>
      <c r="B79" s="138"/>
      <c r="C79" s="138"/>
      <c r="D79" s="132"/>
      <c r="E79" s="132"/>
      <c r="F79" s="132"/>
      <c r="G79" s="4">
        <v>2027</v>
      </c>
      <c r="H79" s="6"/>
      <c r="I79" s="4">
        <v>2027</v>
      </c>
      <c r="J79" s="18">
        <v>0</v>
      </c>
      <c r="K79" s="18">
        <v>0</v>
      </c>
      <c r="L79" s="18">
        <v>0</v>
      </c>
      <c r="M79" s="18">
        <v>0</v>
      </c>
      <c r="N79" s="18">
        <v>0</v>
      </c>
      <c r="O79" s="62"/>
    </row>
    <row r="80" spans="1:15" x14ac:dyDescent="0.25">
      <c r="A80" s="136"/>
      <c r="B80" s="138"/>
      <c r="C80" s="138"/>
      <c r="D80" s="132"/>
      <c r="E80" s="132"/>
      <c r="F80" s="132"/>
      <c r="G80" s="4">
        <v>2028</v>
      </c>
      <c r="H80" s="6"/>
      <c r="I80" s="4">
        <v>2028</v>
      </c>
      <c r="J80" s="18">
        <v>0</v>
      </c>
      <c r="K80" s="18">
        <v>0</v>
      </c>
      <c r="L80" s="18">
        <v>0</v>
      </c>
      <c r="M80" s="18">
        <v>0</v>
      </c>
      <c r="N80" s="18">
        <v>0</v>
      </c>
      <c r="O80" s="62"/>
    </row>
    <row r="81" spans="1:15" x14ac:dyDescent="0.25">
      <c r="A81" s="136"/>
      <c r="B81" s="138"/>
      <c r="C81" s="138"/>
      <c r="D81" s="132"/>
      <c r="E81" s="132"/>
      <c r="F81" s="132"/>
      <c r="G81" s="4">
        <v>2029</v>
      </c>
      <c r="H81" s="6"/>
      <c r="I81" s="4">
        <v>2029</v>
      </c>
      <c r="J81" s="18">
        <v>0</v>
      </c>
      <c r="K81" s="18">
        <v>0</v>
      </c>
      <c r="L81" s="18">
        <v>0</v>
      </c>
      <c r="M81" s="18">
        <v>0</v>
      </c>
      <c r="N81" s="18">
        <v>0</v>
      </c>
      <c r="O81" s="62"/>
    </row>
    <row r="82" spans="1:15" x14ac:dyDescent="0.25">
      <c r="A82" s="136"/>
      <c r="B82" s="138"/>
      <c r="C82" s="138"/>
      <c r="D82" s="132"/>
      <c r="E82" s="132"/>
      <c r="F82" s="132"/>
      <c r="G82" s="4">
        <v>2030</v>
      </c>
      <c r="H82" s="6"/>
      <c r="I82" s="4">
        <v>2030</v>
      </c>
      <c r="J82" s="73">
        <v>0</v>
      </c>
      <c r="K82" s="18">
        <v>0</v>
      </c>
      <c r="L82" s="18">
        <v>0</v>
      </c>
      <c r="M82" s="18">
        <v>0</v>
      </c>
      <c r="N82" s="18">
        <v>0</v>
      </c>
      <c r="O82" s="62"/>
    </row>
    <row r="83" spans="1:15" x14ac:dyDescent="0.25">
      <c r="A83" s="135">
        <v>5</v>
      </c>
      <c r="B83" s="130" t="s">
        <v>28</v>
      </c>
      <c r="C83" s="138"/>
      <c r="D83" s="130" t="s">
        <v>70</v>
      </c>
      <c r="E83" s="130" t="s">
        <v>35</v>
      </c>
      <c r="F83" s="130" t="s">
        <v>12</v>
      </c>
      <c r="G83" s="4">
        <v>2014</v>
      </c>
      <c r="H83" s="6"/>
      <c r="I83" s="4">
        <v>2014</v>
      </c>
      <c r="J83" s="15">
        <f>L83+K83</f>
        <v>3392.2</v>
      </c>
      <c r="K83" s="11">
        <v>2765.1</v>
      </c>
      <c r="L83" s="18">
        <v>627.1</v>
      </c>
      <c r="M83" s="18">
        <v>0</v>
      </c>
      <c r="N83" s="18">
        <v>0</v>
      </c>
      <c r="O83" s="62"/>
    </row>
    <row r="84" spans="1:15" x14ac:dyDescent="0.25">
      <c r="A84" s="136"/>
      <c r="B84" s="138"/>
      <c r="C84" s="138"/>
      <c r="D84" s="132"/>
      <c r="E84" s="132"/>
      <c r="F84" s="132"/>
      <c r="G84" s="4">
        <v>2015</v>
      </c>
      <c r="H84" s="6"/>
      <c r="I84" s="4">
        <v>2015</v>
      </c>
      <c r="J84" s="15">
        <v>449.25700000000001</v>
      </c>
      <c r="K84" s="18">
        <v>0</v>
      </c>
      <c r="L84" s="11">
        <v>449.25700000000001</v>
      </c>
      <c r="M84" s="18">
        <v>0</v>
      </c>
      <c r="N84" s="18">
        <v>0</v>
      </c>
      <c r="O84" s="62"/>
    </row>
    <row r="85" spans="1:15" x14ac:dyDescent="0.25">
      <c r="A85" s="136"/>
      <c r="B85" s="138"/>
      <c r="C85" s="138"/>
      <c r="D85" s="132"/>
      <c r="E85" s="132"/>
      <c r="F85" s="132"/>
      <c r="G85" s="4">
        <v>2016</v>
      </c>
      <c r="H85" s="6"/>
      <c r="I85" s="4">
        <v>2016</v>
      </c>
      <c r="J85" s="15">
        <f>K85+L85</f>
        <v>18569.989000000001</v>
      </c>
      <c r="K85" s="11">
        <v>9276.9</v>
      </c>
      <c r="L85" s="11">
        <v>9293.0889999999999</v>
      </c>
      <c r="M85" s="18">
        <v>0</v>
      </c>
      <c r="N85" s="18">
        <v>0</v>
      </c>
      <c r="O85" s="62"/>
    </row>
    <row r="86" spans="1:15" x14ac:dyDescent="0.25">
      <c r="A86" s="136"/>
      <c r="B86" s="138"/>
      <c r="C86" s="138"/>
      <c r="D86" s="132"/>
      <c r="E86" s="132"/>
      <c r="F86" s="132"/>
      <c r="G86" s="4">
        <v>2017</v>
      </c>
      <c r="H86" s="6"/>
      <c r="I86" s="4">
        <v>2017</v>
      </c>
      <c r="J86" s="15">
        <v>0</v>
      </c>
      <c r="K86" s="18">
        <v>0</v>
      </c>
      <c r="L86" s="18">
        <v>0</v>
      </c>
      <c r="M86" s="18">
        <v>0</v>
      </c>
      <c r="N86" s="18">
        <v>0</v>
      </c>
      <c r="O86" s="62"/>
    </row>
    <row r="87" spans="1:15" x14ac:dyDescent="0.25">
      <c r="A87" s="136"/>
      <c r="B87" s="138"/>
      <c r="C87" s="138"/>
      <c r="D87" s="132"/>
      <c r="E87" s="132"/>
      <c r="F87" s="132"/>
      <c r="G87" s="4">
        <v>2018</v>
      </c>
      <c r="H87" s="6"/>
      <c r="I87" s="4">
        <v>2018</v>
      </c>
      <c r="J87" s="15">
        <v>45.747999999999998</v>
      </c>
      <c r="K87" s="18">
        <v>0</v>
      </c>
      <c r="L87" s="11">
        <v>45.747999999999998</v>
      </c>
      <c r="M87" s="18">
        <v>0</v>
      </c>
      <c r="N87" s="18">
        <v>0</v>
      </c>
      <c r="O87" s="62"/>
    </row>
    <row r="88" spans="1:15" x14ac:dyDescent="0.25">
      <c r="A88" s="136"/>
      <c r="B88" s="138"/>
      <c r="C88" s="138"/>
      <c r="D88" s="132"/>
      <c r="E88" s="132"/>
      <c r="F88" s="132"/>
      <c r="G88" s="4">
        <v>2019</v>
      </c>
      <c r="H88" s="6"/>
      <c r="I88" s="4">
        <v>2019</v>
      </c>
      <c r="J88" s="73">
        <v>0</v>
      </c>
      <c r="K88" s="18">
        <v>0</v>
      </c>
      <c r="L88" s="18">
        <v>0</v>
      </c>
      <c r="M88" s="18">
        <v>0</v>
      </c>
      <c r="N88" s="18">
        <v>0</v>
      </c>
      <c r="O88" s="62"/>
    </row>
    <row r="89" spans="1:15" x14ac:dyDescent="0.25">
      <c r="A89" s="136"/>
      <c r="B89" s="138"/>
      <c r="C89" s="138"/>
      <c r="D89" s="132"/>
      <c r="E89" s="132"/>
      <c r="F89" s="132"/>
      <c r="G89" s="4">
        <v>2020</v>
      </c>
      <c r="H89" s="6"/>
      <c r="I89" s="4">
        <v>2020</v>
      </c>
      <c r="J89" s="73">
        <v>0</v>
      </c>
      <c r="K89" s="18">
        <v>0</v>
      </c>
      <c r="L89" s="18">
        <v>0</v>
      </c>
      <c r="M89" s="18">
        <v>0</v>
      </c>
      <c r="N89" s="18">
        <v>0</v>
      </c>
      <c r="O89" s="62"/>
    </row>
    <row r="90" spans="1:15" x14ac:dyDescent="0.25">
      <c r="A90" s="136"/>
      <c r="B90" s="138"/>
      <c r="C90" s="138"/>
      <c r="D90" s="132"/>
      <c r="E90" s="132"/>
      <c r="F90" s="132"/>
      <c r="G90" s="4">
        <v>2021</v>
      </c>
      <c r="H90" s="6"/>
      <c r="I90" s="4">
        <v>2021</v>
      </c>
      <c r="J90" s="73">
        <v>0</v>
      </c>
      <c r="K90" s="18">
        <v>0</v>
      </c>
      <c r="L90" s="18">
        <v>0</v>
      </c>
      <c r="M90" s="18">
        <v>0</v>
      </c>
      <c r="N90" s="18">
        <v>0</v>
      </c>
      <c r="O90" s="62"/>
    </row>
    <row r="91" spans="1:15" x14ac:dyDescent="0.25">
      <c r="A91" s="136"/>
      <c r="B91" s="138"/>
      <c r="C91" s="138"/>
      <c r="D91" s="132"/>
      <c r="E91" s="132"/>
      <c r="F91" s="132"/>
      <c r="G91" s="4">
        <v>2022</v>
      </c>
      <c r="H91" s="6"/>
      <c r="I91" s="4">
        <v>2022</v>
      </c>
      <c r="J91" s="73">
        <v>0</v>
      </c>
      <c r="K91" s="18">
        <v>0</v>
      </c>
      <c r="L91" s="18">
        <v>0</v>
      </c>
      <c r="M91" s="18">
        <v>0</v>
      </c>
      <c r="N91" s="18">
        <v>0</v>
      </c>
      <c r="O91" s="62"/>
    </row>
    <row r="92" spans="1:15" x14ac:dyDescent="0.25">
      <c r="A92" s="136"/>
      <c r="B92" s="138"/>
      <c r="C92" s="138"/>
      <c r="D92" s="132"/>
      <c r="E92" s="132"/>
      <c r="F92" s="132"/>
      <c r="G92" s="4">
        <v>2023</v>
      </c>
      <c r="H92" s="6"/>
      <c r="I92" s="4">
        <v>2023</v>
      </c>
      <c r="J92" s="73">
        <v>0</v>
      </c>
      <c r="K92" s="18">
        <v>0</v>
      </c>
      <c r="L92" s="18">
        <v>0</v>
      </c>
      <c r="M92" s="18">
        <v>0</v>
      </c>
      <c r="N92" s="18">
        <v>0</v>
      </c>
      <c r="O92" s="62"/>
    </row>
    <row r="93" spans="1:15" x14ac:dyDescent="0.25">
      <c r="A93" s="136"/>
      <c r="B93" s="138"/>
      <c r="C93" s="138"/>
      <c r="D93" s="132"/>
      <c r="E93" s="132"/>
      <c r="F93" s="132"/>
      <c r="G93" s="4">
        <v>2024</v>
      </c>
      <c r="H93" s="6"/>
      <c r="I93" s="4">
        <v>2024</v>
      </c>
      <c r="J93" s="18">
        <v>0</v>
      </c>
      <c r="K93" s="18">
        <v>0</v>
      </c>
      <c r="L93" s="18">
        <v>0</v>
      </c>
      <c r="M93" s="18">
        <v>0</v>
      </c>
      <c r="N93" s="18">
        <v>0</v>
      </c>
      <c r="O93" s="62"/>
    </row>
    <row r="94" spans="1:15" x14ac:dyDescent="0.25">
      <c r="A94" s="136"/>
      <c r="B94" s="138"/>
      <c r="C94" s="138"/>
      <c r="D94" s="132"/>
      <c r="E94" s="132"/>
      <c r="F94" s="132"/>
      <c r="G94" s="4">
        <v>2025</v>
      </c>
      <c r="H94" s="6"/>
      <c r="I94" s="4">
        <v>2025</v>
      </c>
      <c r="J94" s="18">
        <v>0</v>
      </c>
      <c r="K94" s="18">
        <v>0</v>
      </c>
      <c r="L94" s="18">
        <v>0</v>
      </c>
      <c r="M94" s="18">
        <v>0</v>
      </c>
      <c r="N94" s="18">
        <v>0</v>
      </c>
      <c r="O94" s="62"/>
    </row>
    <row r="95" spans="1:15" x14ac:dyDescent="0.25">
      <c r="A95" s="136"/>
      <c r="B95" s="138"/>
      <c r="C95" s="138"/>
      <c r="D95" s="132"/>
      <c r="E95" s="132"/>
      <c r="F95" s="132"/>
      <c r="G95" s="4">
        <v>2026</v>
      </c>
      <c r="H95" s="6"/>
      <c r="I95" s="4">
        <v>2026</v>
      </c>
      <c r="J95" s="18">
        <v>0</v>
      </c>
      <c r="K95" s="18">
        <v>0</v>
      </c>
      <c r="L95" s="18">
        <v>0</v>
      </c>
      <c r="M95" s="18">
        <v>0</v>
      </c>
      <c r="N95" s="18">
        <v>0</v>
      </c>
      <c r="O95" s="62"/>
    </row>
    <row r="96" spans="1:15" x14ac:dyDescent="0.25">
      <c r="A96" s="136"/>
      <c r="B96" s="138"/>
      <c r="C96" s="138"/>
      <c r="D96" s="132"/>
      <c r="E96" s="132"/>
      <c r="F96" s="132"/>
      <c r="G96" s="4">
        <v>2027</v>
      </c>
      <c r="H96" s="6"/>
      <c r="I96" s="4">
        <v>2027</v>
      </c>
      <c r="J96" s="18">
        <v>0</v>
      </c>
      <c r="K96" s="18">
        <v>0</v>
      </c>
      <c r="L96" s="18">
        <v>0</v>
      </c>
      <c r="M96" s="18">
        <v>0</v>
      </c>
      <c r="N96" s="18">
        <v>0</v>
      </c>
      <c r="O96" s="62"/>
    </row>
    <row r="97" spans="1:15" x14ac:dyDescent="0.25">
      <c r="A97" s="136"/>
      <c r="B97" s="138"/>
      <c r="C97" s="138"/>
      <c r="D97" s="132"/>
      <c r="E97" s="132"/>
      <c r="F97" s="132"/>
      <c r="G97" s="4">
        <v>2028</v>
      </c>
      <c r="H97" s="6"/>
      <c r="I97" s="4">
        <v>2028</v>
      </c>
      <c r="J97" s="18">
        <v>0</v>
      </c>
      <c r="K97" s="18">
        <v>0</v>
      </c>
      <c r="L97" s="18">
        <v>0</v>
      </c>
      <c r="M97" s="18">
        <v>0</v>
      </c>
      <c r="N97" s="18">
        <v>0</v>
      </c>
      <c r="O97" s="62"/>
    </row>
    <row r="98" spans="1:15" x14ac:dyDescent="0.25">
      <c r="A98" s="136"/>
      <c r="B98" s="138"/>
      <c r="C98" s="138"/>
      <c r="D98" s="132"/>
      <c r="E98" s="132"/>
      <c r="F98" s="132"/>
      <c r="G98" s="4">
        <v>2029</v>
      </c>
      <c r="H98" s="6"/>
      <c r="I98" s="4">
        <v>2029</v>
      </c>
      <c r="J98" s="18">
        <v>0</v>
      </c>
      <c r="K98" s="18">
        <v>0</v>
      </c>
      <c r="L98" s="18">
        <v>0</v>
      </c>
      <c r="M98" s="18">
        <v>0</v>
      </c>
      <c r="N98" s="18">
        <v>0</v>
      </c>
      <c r="O98" s="62"/>
    </row>
    <row r="99" spans="1:15" x14ac:dyDescent="0.25">
      <c r="A99" s="136"/>
      <c r="B99" s="138"/>
      <c r="C99" s="138"/>
      <c r="D99" s="132"/>
      <c r="E99" s="132"/>
      <c r="F99" s="132"/>
      <c r="G99" s="4">
        <v>2030</v>
      </c>
      <c r="H99" s="6"/>
      <c r="I99" s="4">
        <v>2030</v>
      </c>
      <c r="J99" s="73">
        <v>0</v>
      </c>
      <c r="K99" s="18">
        <v>0</v>
      </c>
      <c r="L99" s="18">
        <v>0</v>
      </c>
      <c r="M99" s="18">
        <v>0</v>
      </c>
      <c r="N99" s="18">
        <v>0</v>
      </c>
      <c r="O99" s="62"/>
    </row>
    <row r="100" spans="1:15" x14ac:dyDescent="0.25">
      <c r="A100" s="135">
        <v>6</v>
      </c>
      <c r="B100" s="130" t="s">
        <v>71</v>
      </c>
      <c r="C100" s="144"/>
      <c r="D100" s="130" t="s">
        <v>70</v>
      </c>
      <c r="E100" s="130" t="s">
        <v>13</v>
      </c>
      <c r="F100" s="130" t="s">
        <v>12</v>
      </c>
      <c r="G100" s="4">
        <v>2014</v>
      </c>
      <c r="H100" s="5"/>
      <c r="I100" s="4">
        <v>2014</v>
      </c>
      <c r="J100" s="18">
        <f>K100+L100</f>
        <v>36937.800000000003</v>
      </c>
      <c r="K100" s="11">
        <v>19659</v>
      </c>
      <c r="L100" s="11">
        <v>17278.8</v>
      </c>
      <c r="M100" s="18">
        <v>0</v>
      </c>
      <c r="N100" s="18">
        <v>0</v>
      </c>
      <c r="O100" s="62"/>
    </row>
    <row r="101" spans="1:15" x14ac:dyDescent="0.25">
      <c r="A101" s="136"/>
      <c r="B101" s="144"/>
      <c r="C101" s="144"/>
      <c r="D101" s="132"/>
      <c r="E101" s="132"/>
      <c r="F101" s="132"/>
      <c r="G101" s="4">
        <v>2015</v>
      </c>
      <c r="H101" s="5"/>
      <c r="I101" s="4">
        <v>2015</v>
      </c>
      <c r="J101" s="11">
        <f>K101+L101</f>
        <v>72575.732999999993</v>
      </c>
      <c r="K101" s="30">
        <v>59713.74</v>
      </c>
      <c r="L101" s="11">
        <v>12861.993</v>
      </c>
      <c r="M101" s="18">
        <v>0</v>
      </c>
      <c r="N101" s="18">
        <v>0</v>
      </c>
      <c r="O101" s="62"/>
    </row>
    <row r="102" spans="1:15" x14ac:dyDescent="0.25">
      <c r="A102" s="136"/>
      <c r="B102" s="144"/>
      <c r="C102" s="144"/>
      <c r="D102" s="132"/>
      <c r="E102" s="132"/>
      <c r="F102" s="132"/>
      <c r="G102" s="4">
        <v>2016</v>
      </c>
      <c r="H102" s="5"/>
      <c r="I102" s="4">
        <v>2016</v>
      </c>
      <c r="J102" s="18">
        <f t="shared" ref="J102:J116" si="0">K102+L102+M102</f>
        <v>102316.1</v>
      </c>
      <c r="K102" s="11">
        <v>71265.2</v>
      </c>
      <c r="L102" s="18">
        <v>7095.1</v>
      </c>
      <c r="M102" s="18">
        <v>23955.8</v>
      </c>
      <c r="N102" s="18">
        <v>0</v>
      </c>
      <c r="O102" s="62"/>
    </row>
    <row r="103" spans="1:15" x14ac:dyDescent="0.25">
      <c r="A103" s="136"/>
      <c r="B103" s="144"/>
      <c r="C103" s="144"/>
      <c r="D103" s="132"/>
      <c r="E103" s="132"/>
      <c r="F103" s="132"/>
      <c r="G103" s="4">
        <v>2017</v>
      </c>
      <c r="H103" s="5"/>
      <c r="I103" s="4">
        <v>2017</v>
      </c>
      <c r="J103" s="11">
        <f t="shared" si="0"/>
        <v>62531.815999999999</v>
      </c>
      <c r="K103" s="11">
        <v>50576.9</v>
      </c>
      <c r="L103" s="11">
        <v>11954.915999999999</v>
      </c>
      <c r="M103" s="18">
        <v>0</v>
      </c>
      <c r="N103" s="18">
        <v>0</v>
      </c>
      <c r="O103" s="62"/>
    </row>
    <row r="104" spans="1:15" x14ac:dyDescent="0.25">
      <c r="A104" s="136"/>
      <c r="B104" s="144"/>
      <c r="C104" s="144"/>
      <c r="D104" s="132"/>
      <c r="E104" s="132"/>
      <c r="F104" s="132"/>
      <c r="G104" s="4">
        <v>2018</v>
      </c>
      <c r="H104" s="5"/>
      <c r="I104" s="4">
        <v>2018</v>
      </c>
      <c r="J104" s="11">
        <f t="shared" si="0"/>
        <v>88217.907999999996</v>
      </c>
      <c r="K104" s="11">
        <v>81357.7</v>
      </c>
      <c r="L104" s="11">
        <v>6860.2079999999996</v>
      </c>
      <c r="M104" s="18">
        <v>0</v>
      </c>
      <c r="N104" s="18">
        <v>0</v>
      </c>
      <c r="O104" s="62"/>
    </row>
    <row r="105" spans="1:15" x14ac:dyDescent="0.25">
      <c r="A105" s="136"/>
      <c r="B105" s="144"/>
      <c r="C105" s="144"/>
      <c r="D105" s="132"/>
      <c r="E105" s="132"/>
      <c r="F105" s="132"/>
      <c r="G105" s="4">
        <v>2019</v>
      </c>
      <c r="H105" s="5"/>
      <c r="I105" s="4">
        <v>2019</v>
      </c>
      <c r="J105" s="11">
        <f t="shared" si="0"/>
        <v>59503.851999999999</v>
      </c>
      <c r="K105" s="11">
        <v>56218.6</v>
      </c>
      <c r="L105" s="11">
        <v>3285.252</v>
      </c>
      <c r="M105" s="18">
        <v>0</v>
      </c>
      <c r="N105" s="18">
        <v>0</v>
      </c>
      <c r="O105" s="62"/>
    </row>
    <row r="106" spans="1:15" x14ac:dyDescent="0.25">
      <c r="A106" s="136"/>
      <c r="B106" s="144"/>
      <c r="C106" s="144"/>
      <c r="D106" s="132"/>
      <c r="E106" s="132"/>
      <c r="F106" s="132"/>
      <c r="G106" s="4">
        <v>2020</v>
      </c>
      <c r="H106" s="5"/>
      <c r="I106" s="4">
        <v>2020</v>
      </c>
      <c r="J106" s="11">
        <f t="shared" si="0"/>
        <v>38202.601999999999</v>
      </c>
      <c r="K106" s="11">
        <v>38164.400000000001</v>
      </c>
      <c r="L106" s="11">
        <v>38.201999999999998</v>
      </c>
      <c r="M106" s="18">
        <v>0</v>
      </c>
      <c r="N106" s="18">
        <v>0</v>
      </c>
      <c r="O106" s="62"/>
    </row>
    <row r="107" spans="1:15" x14ac:dyDescent="0.25">
      <c r="A107" s="136"/>
      <c r="B107" s="144"/>
      <c r="C107" s="144"/>
      <c r="D107" s="132"/>
      <c r="E107" s="132"/>
      <c r="F107" s="132"/>
      <c r="G107" s="4">
        <v>2021</v>
      </c>
      <c r="H107" s="5"/>
      <c r="I107" s="4">
        <v>2021</v>
      </c>
      <c r="J107" s="18">
        <f t="shared" si="0"/>
        <v>64856.33</v>
      </c>
      <c r="K107" s="18">
        <v>54800</v>
      </c>
      <c r="L107" s="18">
        <v>10056.33</v>
      </c>
      <c r="M107" s="18">
        <v>0</v>
      </c>
      <c r="N107" s="18">
        <v>0</v>
      </c>
      <c r="O107" s="62"/>
    </row>
    <row r="108" spans="1:15" x14ac:dyDescent="0.25">
      <c r="A108" s="136"/>
      <c r="B108" s="144"/>
      <c r="C108" s="144"/>
      <c r="D108" s="132"/>
      <c r="E108" s="132"/>
      <c r="F108" s="132"/>
      <c r="G108" s="4">
        <v>2022</v>
      </c>
      <c r="H108" s="5">
        <v>7.37</v>
      </c>
      <c r="I108" s="4">
        <v>2022</v>
      </c>
      <c r="J108" s="18">
        <f t="shared" si="0"/>
        <v>68209.100000000006</v>
      </c>
      <c r="K108" s="18">
        <v>58000</v>
      </c>
      <c r="L108" s="18">
        <v>10209.1</v>
      </c>
      <c r="M108" s="18">
        <v>0</v>
      </c>
      <c r="N108" s="18">
        <v>0</v>
      </c>
      <c r="O108" s="62"/>
    </row>
    <row r="109" spans="1:15" x14ac:dyDescent="0.25">
      <c r="A109" s="136"/>
      <c r="B109" s="144"/>
      <c r="C109" s="144"/>
      <c r="D109" s="132"/>
      <c r="E109" s="132"/>
      <c r="F109" s="132"/>
      <c r="G109" s="4">
        <v>2023</v>
      </c>
      <c r="H109" s="5">
        <v>12.5</v>
      </c>
      <c r="I109" s="4">
        <v>2023</v>
      </c>
      <c r="J109" s="11">
        <f t="shared" si="0"/>
        <v>123650.976</v>
      </c>
      <c r="K109" s="11">
        <v>99245.5</v>
      </c>
      <c r="L109" s="11">
        <v>24405.475999999999</v>
      </c>
      <c r="M109" s="18">
        <v>0</v>
      </c>
      <c r="N109" s="18">
        <v>0</v>
      </c>
      <c r="O109" s="62"/>
    </row>
    <row r="110" spans="1:15" x14ac:dyDescent="0.25">
      <c r="A110" s="136"/>
      <c r="B110" s="144"/>
      <c r="C110" s="144"/>
      <c r="D110" s="132"/>
      <c r="E110" s="132"/>
      <c r="F110" s="132"/>
      <c r="G110" s="4">
        <v>2024</v>
      </c>
      <c r="H110" s="5">
        <v>4.9470000000000001</v>
      </c>
      <c r="I110" s="4">
        <v>2024</v>
      </c>
      <c r="J110" s="18">
        <f t="shared" si="0"/>
        <v>45093.4</v>
      </c>
      <c r="K110" s="18">
        <v>39092.1</v>
      </c>
      <c r="L110" s="18">
        <v>6001.3</v>
      </c>
      <c r="M110" s="18">
        <v>0</v>
      </c>
      <c r="N110" s="18">
        <v>0</v>
      </c>
      <c r="O110" s="62"/>
    </row>
    <row r="111" spans="1:15" x14ac:dyDescent="0.25">
      <c r="A111" s="136"/>
      <c r="B111" s="144"/>
      <c r="C111" s="144"/>
      <c r="D111" s="132"/>
      <c r="E111" s="132"/>
      <c r="F111" s="132"/>
      <c r="G111" s="4">
        <v>2025</v>
      </c>
      <c r="H111" s="76">
        <v>2.7410000000000001</v>
      </c>
      <c r="I111" s="4">
        <v>2025</v>
      </c>
      <c r="J111" s="18">
        <f t="shared" si="0"/>
        <v>36616.299999999996</v>
      </c>
      <c r="K111" s="18">
        <v>29355.599999999999</v>
      </c>
      <c r="L111" s="18">
        <v>7260.7</v>
      </c>
      <c r="M111" s="18">
        <v>0</v>
      </c>
      <c r="N111" s="18">
        <v>0</v>
      </c>
      <c r="O111" s="62"/>
    </row>
    <row r="112" spans="1:15" x14ac:dyDescent="0.25">
      <c r="A112" s="136"/>
      <c r="B112" s="144"/>
      <c r="C112" s="144"/>
      <c r="D112" s="132"/>
      <c r="E112" s="132"/>
      <c r="F112" s="132"/>
      <c r="G112" s="4">
        <v>2026</v>
      </c>
      <c r="H112" s="6"/>
      <c r="I112" s="4">
        <v>2026</v>
      </c>
      <c r="J112" s="18">
        <f>SUM(K112:M112)</f>
        <v>36639.200000000004</v>
      </c>
      <c r="K112" s="18">
        <v>29347.4</v>
      </c>
      <c r="L112" s="18">
        <v>7291.8</v>
      </c>
      <c r="M112" s="18">
        <v>0</v>
      </c>
      <c r="N112" s="18">
        <v>0</v>
      </c>
      <c r="O112" s="62"/>
    </row>
    <row r="113" spans="1:15" x14ac:dyDescent="0.25">
      <c r="A113" s="136"/>
      <c r="B113" s="144"/>
      <c r="C113" s="144"/>
      <c r="D113" s="132"/>
      <c r="E113" s="132"/>
      <c r="F113" s="132"/>
      <c r="G113" s="4">
        <v>2027</v>
      </c>
      <c r="H113" s="6"/>
      <c r="I113" s="4">
        <v>2027</v>
      </c>
      <c r="J113" s="18">
        <f t="shared" si="0"/>
        <v>40243.800000000003</v>
      </c>
      <c r="K113" s="18">
        <v>29347.4</v>
      </c>
      <c r="L113" s="18">
        <v>10896.4</v>
      </c>
      <c r="M113" s="18">
        <v>0</v>
      </c>
      <c r="N113" s="18">
        <v>0</v>
      </c>
      <c r="O113" s="62"/>
    </row>
    <row r="114" spans="1:15" x14ac:dyDescent="0.25">
      <c r="A114" s="136"/>
      <c r="B114" s="144"/>
      <c r="C114" s="144"/>
      <c r="D114" s="132"/>
      <c r="E114" s="132"/>
      <c r="F114" s="132"/>
      <c r="G114" s="4">
        <v>2028</v>
      </c>
      <c r="H114" s="6"/>
      <c r="I114" s="4">
        <v>2028</v>
      </c>
      <c r="J114" s="18">
        <f t="shared" si="0"/>
        <v>40643.800000000003</v>
      </c>
      <c r="K114" s="18">
        <v>29347.4</v>
      </c>
      <c r="L114" s="18">
        <v>11296.4</v>
      </c>
      <c r="M114" s="18">
        <v>0</v>
      </c>
      <c r="N114" s="18">
        <v>0</v>
      </c>
      <c r="O114" s="62"/>
    </row>
    <row r="115" spans="1:15" x14ac:dyDescent="0.25">
      <c r="A115" s="136"/>
      <c r="B115" s="144"/>
      <c r="C115" s="144"/>
      <c r="D115" s="132"/>
      <c r="E115" s="132"/>
      <c r="F115" s="132"/>
      <c r="G115" s="4">
        <v>2029</v>
      </c>
      <c r="H115" s="6"/>
      <c r="I115" s="4">
        <v>2029</v>
      </c>
      <c r="J115" s="18">
        <f t="shared" si="0"/>
        <v>0</v>
      </c>
      <c r="K115" s="18">
        <v>0</v>
      </c>
      <c r="L115" s="18">
        <v>0</v>
      </c>
      <c r="M115" s="18">
        <v>0</v>
      </c>
      <c r="N115" s="18">
        <v>0</v>
      </c>
      <c r="O115" s="62"/>
    </row>
    <row r="116" spans="1:15" x14ac:dyDescent="0.25">
      <c r="A116" s="136"/>
      <c r="B116" s="144"/>
      <c r="C116" s="144"/>
      <c r="D116" s="132"/>
      <c r="E116" s="132"/>
      <c r="F116" s="132"/>
      <c r="G116" s="4">
        <v>2030</v>
      </c>
      <c r="H116" s="6"/>
      <c r="I116" s="4">
        <v>2030</v>
      </c>
      <c r="J116" s="18">
        <f t="shared" si="0"/>
        <v>0</v>
      </c>
      <c r="K116" s="18">
        <v>0</v>
      </c>
      <c r="L116" s="18">
        <v>0</v>
      </c>
      <c r="M116" s="18">
        <v>0</v>
      </c>
      <c r="N116" s="18">
        <v>0</v>
      </c>
      <c r="O116" s="62"/>
    </row>
    <row r="117" spans="1:15" ht="15" customHeight="1" x14ac:dyDescent="0.25">
      <c r="A117" s="135"/>
      <c r="B117" s="130" t="s">
        <v>18</v>
      </c>
      <c r="C117" s="130"/>
      <c r="D117" s="130"/>
      <c r="E117" s="130"/>
      <c r="F117" s="130" t="s">
        <v>12</v>
      </c>
      <c r="G117" s="4">
        <v>2014</v>
      </c>
      <c r="H117" s="6"/>
      <c r="I117" s="4">
        <v>2014</v>
      </c>
      <c r="J117" s="30">
        <f>K117+L117+M117</f>
        <v>40807</v>
      </c>
      <c r="K117" s="18">
        <f t="shared" ref="K117:L117" si="1">K66+K83+K100</f>
        <v>22424.1</v>
      </c>
      <c r="L117" s="18">
        <f t="shared" si="1"/>
        <v>18382.899999999998</v>
      </c>
      <c r="M117" s="18">
        <v>0</v>
      </c>
      <c r="N117" s="18">
        <v>0</v>
      </c>
      <c r="O117" s="62"/>
    </row>
    <row r="118" spans="1:15" x14ac:dyDescent="0.25">
      <c r="A118" s="135"/>
      <c r="B118" s="130"/>
      <c r="C118" s="130"/>
      <c r="D118" s="130"/>
      <c r="E118" s="130"/>
      <c r="F118" s="130"/>
      <c r="G118" s="4">
        <v>2015</v>
      </c>
      <c r="H118" s="6"/>
      <c r="I118" s="4">
        <v>2015</v>
      </c>
      <c r="J118" s="30">
        <f t="shared" ref="J118:J121" si="2">K118+L118+M118</f>
        <v>74421.59</v>
      </c>
      <c r="K118" s="30">
        <v>59713.7</v>
      </c>
      <c r="L118" s="30">
        <f>L50+L67+L84+L101</f>
        <v>14707.890000000001</v>
      </c>
      <c r="M118" s="18">
        <f t="shared" ref="M118" si="3">M50+M67+M101</f>
        <v>0</v>
      </c>
      <c r="N118" s="18">
        <v>0</v>
      </c>
      <c r="O118" s="62"/>
    </row>
    <row r="119" spans="1:15" x14ac:dyDescent="0.25">
      <c r="A119" s="135"/>
      <c r="B119" s="130"/>
      <c r="C119" s="130"/>
      <c r="D119" s="130"/>
      <c r="E119" s="130"/>
      <c r="F119" s="130"/>
      <c r="G119" s="4">
        <v>2016</v>
      </c>
      <c r="H119" s="6"/>
      <c r="I119" s="4">
        <v>2016</v>
      </c>
      <c r="J119" s="30">
        <f t="shared" si="2"/>
        <v>152276.19999999998</v>
      </c>
      <c r="K119" s="18">
        <f>K17+K34+K51+K68+K85+K102</f>
        <v>110355.79999999999</v>
      </c>
      <c r="L119" s="18">
        <v>17964.599999999999</v>
      </c>
      <c r="M119" s="18">
        <f>M17+M34+M51+M68+M85+M102</f>
        <v>23955.8</v>
      </c>
      <c r="N119" s="11">
        <v>0</v>
      </c>
      <c r="O119" s="63"/>
    </row>
    <row r="120" spans="1:15" x14ac:dyDescent="0.25">
      <c r="A120" s="135"/>
      <c r="B120" s="130"/>
      <c r="C120" s="130"/>
      <c r="D120" s="130"/>
      <c r="E120" s="130"/>
      <c r="F120" s="130"/>
      <c r="G120" s="4">
        <v>2017</v>
      </c>
      <c r="H120" s="6"/>
      <c r="I120" s="4">
        <v>2017</v>
      </c>
      <c r="J120" s="30">
        <f t="shared" si="2"/>
        <v>63976.600000000006</v>
      </c>
      <c r="K120" s="18">
        <f t="shared" ref="K120:K122" si="4">K18+K35+K52+K69+K86+K103</f>
        <v>50576.9</v>
      </c>
      <c r="L120" s="30">
        <v>13399.7</v>
      </c>
      <c r="M120" s="11">
        <v>0</v>
      </c>
      <c r="N120" s="11">
        <v>0</v>
      </c>
      <c r="O120" s="62"/>
    </row>
    <row r="121" spans="1:15" x14ac:dyDescent="0.25">
      <c r="A121" s="135"/>
      <c r="B121" s="130"/>
      <c r="C121" s="130"/>
      <c r="D121" s="130"/>
      <c r="E121" s="130"/>
      <c r="F121" s="130"/>
      <c r="G121" s="4">
        <v>2018</v>
      </c>
      <c r="H121" s="6"/>
      <c r="I121" s="4">
        <v>2018</v>
      </c>
      <c r="J121" s="30">
        <f t="shared" si="2"/>
        <v>90407.9</v>
      </c>
      <c r="K121" s="18">
        <f t="shared" si="4"/>
        <v>81357.7</v>
      </c>
      <c r="L121" s="11">
        <v>9050.2000000000007</v>
      </c>
      <c r="M121" s="11">
        <v>0</v>
      </c>
      <c r="N121" s="11">
        <v>0</v>
      </c>
      <c r="O121" s="62"/>
    </row>
    <row r="122" spans="1:15" x14ac:dyDescent="0.25">
      <c r="A122" s="135"/>
      <c r="B122" s="130"/>
      <c r="C122" s="130"/>
      <c r="D122" s="130"/>
      <c r="E122" s="130"/>
      <c r="F122" s="130"/>
      <c r="G122" s="4">
        <v>2019</v>
      </c>
      <c r="H122" s="6"/>
      <c r="I122" s="4">
        <v>2019</v>
      </c>
      <c r="J122" s="30">
        <f t="shared" ref="J122:J124" si="5">K122+L122+M122+N122</f>
        <v>65849.3</v>
      </c>
      <c r="K122" s="18">
        <f t="shared" si="4"/>
        <v>56218.6</v>
      </c>
      <c r="L122" s="18">
        <v>9630.7000000000007</v>
      </c>
      <c r="M122" s="18">
        <f>M20+M37+M54+M71+M88+M105</f>
        <v>0</v>
      </c>
      <c r="N122" s="11">
        <v>0</v>
      </c>
      <c r="O122" s="63"/>
    </row>
    <row r="123" spans="1:15" x14ac:dyDescent="0.25">
      <c r="A123" s="135"/>
      <c r="B123" s="130"/>
      <c r="C123" s="130"/>
      <c r="D123" s="130"/>
      <c r="E123" s="130"/>
      <c r="F123" s="130"/>
      <c r="G123" s="4">
        <v>2020</v>
      </c>
      <c r="H123" s="6"/>
      <c r="I123" s="4">
        <v>2020</v>
      </c>
      <c r="J123" s="30">
        <f t="shared" si="5"/>
        <v>42081.3</v>
      </c>
      <c r="K123" s="18">
        <v>38164.400000000001</v>
      </c>
      <c r="L123" s="18">
        <v>3916.9</v>
      </c>
      <c r="M123" s="18">
        <f>M55+M72+M89+M106</f>
        <v>0</v>
      </c>
      <c r="N123" s="11">
        <v>0</v>
      </c>
      <c r="O123" s="63"/>
    </row>
    <row r="124" spans="1:15" x14ac:dyDescent="0.25">
      <c r="A124" s="135"/>
      <c r="B124" s="130"/>
      <c r="C124" s="130"/>
      <c r="D124" s="130"/>
      <c r="E124" s="130"/>
      <c r="F124" s="130"/>
      <c r="G124" s="4">
        <v>2021</v>
      </c>
      <c r="H124" s="4">
        <v>7.6</v>
      </c>
      <c r="I124" s="4">
        <v>2021</v>
      </c>
      <c r="J124" s="30">
        <f t="shared" si="5"/>
        <v>69919.600000000006</v>
      </c>
      <c r="K124" s="18">
        <f>K20+K39+K56+K73+K90+K107</f>
        <v>54800</v>
      </c>
      <c r="L124" s="18">
        <v>15119.6</v>
      </c>
      <c r="M124" s="18">
        <f>M20+M39+M56+M73+M90+M107</f>
        <v>0</v>
      </c>
      <c r="N124" s="11">
        <v>0</v>
      </c>
      <c r="O124" s="63"/>
    </row>
    <row r="125" spans="1:15" x14ac:dyDescent="0.25">
      <c r="A125" s="135"/>
      <c r="B125" s="130"/>
      <c r="C125" s="130"/>
      <c r="D125" s="130"/>
      <c r="E125" s="130"/>
      <c r="F125" s="130"/>
      <c r="G125" s="4">
        <v>2022</v>
      </c>
      <c r="H125" s="4">
        <v>6.25</v>
      </c>
      <c r="I125" s="4">
        <v>2022</v>
      </c>
      <c r="J125" s="30">
        <f>K125+L125+M125+N125</f>
        <v>95017.299999999988</v>
      </c>
      <c r="K125" s="18">
        <f t="shared" ref="K125:L125" si="6">K23+K40+K57+K74+K91+K108</f>
        <v>84781.4</v>
      </c>
      <c r="L125" s="18">
        <f t="shared" si="6"/>
        <v>10235.9</v>
      </c>
      <c r="M125" s="18">
        <f t="shared" ref="M125" si="7">M23+M40+M57+M74+M91+M108</f>
        <v>0</v>
      </c>
      <c r="N125" s="11">
        <v>0</v>
      </c>
      <c r="O125" s="63"/>
    </row>
    <row r="126" spans="1:15" x14ac:dyDescent="0.25">
      <c r="A126" s="135"/>
      <c r="B126" s="130"/>
      <c r="C126" s="130"/>
      <c r="D126" s="130"/>
      <c r="E126" s="130"/>
      <c r="F126" s="130"/>
      <c r="G126" s="4">
        <v>2023</v>
      </c>
      <c r="H126" s="4">
        <v>12.5</v>
      </c>
      <c r="I126" s="4">
        <v>2023</v>
      </c>
      <c r="J126" s="30">
        <f>K126+L126+M126+N126</f>
        <v>154125.6</v>
      </c>
      <c r="K126" s="18">
        <f t="shared" ref="K126:L127" si="8">K24+K41+K58+K75+K92+K109</f>
        <v>129689.60000000001</v>
      </c>
      <c r="L126" s="18">
        <v>24436</v>
      </c>
      <c r="M126" s="18">
        <f>M24+M41+M58+M75+M92+M109</f>
        <v>0</v>
      </c>
      <c r="N126" s="11">
        <v>0</v>
      </c>
      <c r="O126" s="63"/>
    </row>
    <row r="127" spans="1:15" x14ac:dyDescent="0.25">
      <c r="A127" s="135"/>
      <c r="B127" s="130"/>
      <c r="C127" s="130"/>
      <c r="D127" s="130"/>
      <c r="E127" s="130"/>
      <c r="F127" s="130"/>
      <c r="G127" s="4">
        <v>2024</v>
      </c>
      <c r="H127" s="4">
        <v>4.9470000000000001</v>
      </c>
      <c r="I127" s="4">
        <v>2024</v>
      </c>
      <c r="J127" s="30">
        <f>K127+L127+M127+N127</f>
        <v>69247.899999999994</v>
      </c>
      <c r="K127" s="18">
        <f t="shared" si="8"/>
        <v>63005.1</v>
      </c>
      <c r="L127" s="18">
        <f t="shared" si="8"/>
        <v>6242.8</v>
      </c>
      <c r="M127" s="18">
        <f>M25+M42+M59+M76+M93+M110</f>
        <v>0</v>
      </c>
      <c r="N127" s="11">
        <v>0</v>
      </c>
      <c r="O127" s="63"/>
    </row>
    <row r="128" spans="1:15" x14ac:dyDescent="0.25">
      <c r="A128" s="135"/>
      <c r="B128" s="130"/>
      <c r="C128" s="130"/>
      <c r="D128" s="130"/>
      <c r="E128" s="130"/>
      <c r="F128" s="130"/>
      <c r="G128" s="4">
        <v>2025</v>
      </c>
      <c r="H128" s="72">
        <v>2.7410000000000001</v>
      </c>
      <c r="I128" s="4">
        <v>2025</v>
      </c>
      <c r="J128" s="30">
        <f t="shared" ref="J128:J133" si="9">K128+L128+M128+N128</f>
        <v>67123.399999999994</v>
      </c>
      <c r="K128" s="18">
        <f t="shared" ref="K128:L128" si="10">K26+K43+K60+K77+K94+K111</f>
        <v>59557.599999999999</v>
      </c>
      <c r="L128" s="18">
        <f t="shared" si="10"/>
        <v>7565.8</v>
      </c>
      <c r="M128" s="30">
        <f>M26+M43+M60+M77+M94+M111</f>
        <v>0</v>
      </c>
      <c r="N128" s="11">
        <v>0</v>
      </c>
      <c r="O128" s="64"/>
    </row>
    <row r="129" spans="1:15" x14ac:dyDescent="0.25">
      <c r="A129" s="135"/>
      <c r="B129" s="130"/>
      <c r="C129" s="130"/>
      <c r="D129" s="130"/>
      <c r="E129" s="130"/>
      <c r="F129" s="130"/>
      <c r="G129" s="4">
        <v>2026</v>
      </c>
      <c r="H129" s="6"/>
      <c r="I129" s="4">
        <v>2026</v>
      </c>
      <c r="J129" s="30">
        <f t="shared" si="9"/>
        <v>72457.8</v>
      </c>
      <c r="K129" s="18">
        <f t="shared" ref="K129:L129" si="11">K27+K44+K61+K78+K95+K112</f>
        <v>64807.8</v>
      </c>
      <c r="L129" s="18">
        <f t="shared" si="11"/>
        <v>7650</v>
      </c>
      <c r="M129" s="30">
        <f>M27+M44+M61+M78+M95+M112</f>
        <v>0</v>
      </c>
      <c r="N129" s="11">
        <v>0</v>
      </c>
      <c r="O129" s="64"/>
    </row>
    <row r="130" spans="1:15" x14ac:dyDescent="0.25">
      <c r="A130" s="135"/>
      <c r="B130" s="130"/>
      <c r="C130" s="130"/>
      <c r="D130" s="130"/>
      <c r="E130" s="130"/>
      <c r="F130" s="130"/>
      <c r="G130" s="4">
        <v>2027</v>
      </c>
      <c r="H130" s="6"/>
      <c r="I130" s="4">
        <v>2027</v>
      </c>
      <c r="J130" s="30">
        <f t="shared" si="9"/>
        <v>66452.800000000003</v>
      </c>
      <c r="K130" s="18">
        <f t="shared" ref="K130:L130" si="12">K28+K45+K62+K79+K96+K113</f>
        <v>55294.3</v>
      </c>
      <c r="L130" s="18">
        <f t="shared" si="12"/>
        <v>11158.5</v>
      </c>
      <c r="M130" s="18">
        <v>0</v>
      </c>
      <c r="N130" s="11">
        <v>0</v>
      </c>
      <c r="O130" s="63"/>
    </row>
    <row r="131" spans="1:15" x14ac:dyDescent="0.25">
      <c r="A131" s="135"/>
      <c r="B131" s="130"/>
      <c r="C131" s="130"/>
      <c r="D131" s="130"/>
      <c r="E131" s="130"/>
      <c r="F131" s="130"/>
      <c r="G131" s="4">
        <v>2028</v>
      </c>
      <c r="H131" s="6"/>
      <c r="I131" s="4">
        <v>2028</v>
      </c>
      <c r="J131" s="30">
        <f t="shared" si="9"/>
        <v>66852.800000000003</v>
      </c>
      <c r="K131" s="18">
        <f>K29+K46+K63+K80+K97+K114</f>
        <v>55294.3</v>
      </c>
      <c r="L131" s="18">
        <f>L29+L46+L63+L80+L97+L114</f>
        <v>11558.5</v>
      </c>
      <c r="M131" s="18">
        <v>0</v>
      </c>
      <c r="N131" s="11">
        <v>0</v>
      </c>
      <c r="O131" s="63"/>
    </row>
    <row r="132" spans="1:15" x14ac:dyDescent="0.25">
      <c r="A132" s="135"/>
      <c r="B132" s="130"/>
      <c r="C132" s="130"/>
      <c r="D132" s="130"/>
      <c r="E132" s="130"/>
      <c r="F132" s="130"/>
      <c r="G132" s="4">
        <v>2029</v>
      </c>
      <c r="H132" s="6"/>
      <c r="I132" s="4">
        <v>2029</v>
      </c>
      <c r="J132" s="46">
        <f t="shared" si="9"/>
        <v>0</v>
      </c>
      <c r="K132" s="18">
        <v>0</v>
      </c>
      <c r="L132" s="18">
        <v>0</v>
      </c>
      <c r="M132" s="18">
        <v>0</v>
      </c>
      <c r="N132" s="11">
        <v>0</v>
      </c>
      <c r="O132" s="63"/>
    </row>
    <row r="133" spans="1:15" x14ac:dyDescent="0.25">
      <c r="A133" s="135"/>
      <c r="B133" s="130"/>
      <c r="C133" s="130"/>
      <c r="D133" s="130"/>
      <c r="E133" s="130"/>
      <c r="F133" s="130"/>
      <c r="G133" s="4">
        <v>2030</v>
      </c>
      <c r="H133" s="6"/>
      <c r="I133" s="4">
        <v>2030</v>
      </c>
      <c r="J133" s="46">
        <f t="shared" si="9"/>
        <v>0</v>
      </c>
      <c r="K133" s="18">
        <v>0</v>
      </c>
      <c r="L133" s="18">
        <v>0</v>
      </c>
      <c r="M133" s="18">
        <v>0</v>
      </c>
      <c r="N133" s="11">
        <v>0</v>
      </c>
      <c r="O133" s="63"/>
    </row>
    <row r="134" spans="1:15" x14ac:dyDescent="0.25">
      <c r="A134" s="19"/>
      <c r="B134" s="154"/>
      <c r="C134" s="155"/>
      <c r="D134" s="74"/>
      <c r="E134" s="74" t="s">
        <v>27</v>
      </c>
      <c r="F134" s="74"/>
      <c r="G134" s="4"/>
      <c r="H134" s="6"/>
      <c r="I134" s="11"/>
      <c r="J134" s="30">
        <f>J117+J118+J119+J120+J121+J122+J123+J124+J125+J126+J127+J128+J129+J130+J131+J132+J133</f>
        <v>1191017.0900000001</v>
      </c>
      <c r="K134" s="30">
        <f t="shared" ref="K134:L134" si="13">K117+K118+K119+K120+K121+K122+K123+K124+K125+K126+K127+K128+K129+K130+K131+K132+K133</f>
        <v>986041.3</v>
      </c>
      <c r="L134" s="30">
        <f t="shared" si="13"/>
        <v>181019.98999999996</v>
      </c>
      <c r="M134" s="30">
        <f>M117+M118+M119+M120+M121+M122+M123+M124+M125+M126+M127+M128+M129+M130+M131+M132+M133</f>
        <v>23955.8</v>
      </c>
      <c r="N134" s="11">
        <v>0</v>
      </c>
      <c r="O134" s="64"/>
    </row>
    <row r="135" spans="1:15" ht="25.5" customHeight="1" x14ac:dyDescent="0.25">
      <c r="A135" s="134" t="s">
        <v>30</v>
      </c>
      <c r="B135" s="134"/>
      <c r="C135" s="134"/>
      <c r="D135" s="134"/>
      <c r="E135" s="134"/>
      <c r="F135" s="134"/>
      <c r="G135" s="134"/>
      <c r="H135" s="134"/>
      <c r="I135" s="134"/>
      <c r="J135" s="134"/>
      <c r="K135" s="134"/>
      <c r="L135" s="134"/>
      <c r="M135" s="78"/>
      <c r="N135" s="45"/>
      <c r="O135" s="59"/>
    </row>
    <row r="136" spans="1:15" x14ac:dyDescent="0.25">
      <c r="A136" s="135">
        <v>1</v>
      </c>
      <c r="B136" s="130" t="s">
        <v>55</v>
      </c>
      <c r="C136" s="138"/>
      <c r="D136" s="130" t="s">
        <v>73</v>
      </c>
      <c r="E136" s="130" t="s">
        <v>34</v>
      </c>
      <c r="F136" s="133" t="s">
        <v>14</v>
      </c>
      <c r="G136" s="4">
        <v>2014</v>
      </c>
      <c r="H136" s="47">
        <v>1</v>
      </c>
      <c r="I136" s="4">
        <v>2014</v>
      </c>
      <c r="J136" s="83">
        <v>1000</v>
      </c>
      <c r="K136" s="83">
        <v>0</v>
      </c>
      <c r="L136" s="83">
        <v>0</v>
      </c>
      <c r="M136" s="83">
        <v>0</v>
      </c>
      <c r="N136" s="83">
        <v>1000</v>
      </c>
      <c r="O136" s="65"/>
    </row>
    <row r="137" spans="1:15" x14ac:dyDescent="0.25">
      <c r="A137" s="136"/>
      <c r="B137" s="138"/>
      <c r="C137" s="138"/>
      <c r="D137" s="132"/>
      <c r="E137" s="132"/>
      <c r="F137" s="133"/>
      <c r="G137" s="4">
        <v>2015</v>
      </c>
      <c r="H137" s="47">
        <v>1</v>
      </c>
      <c r="I137" s="4">
        <v>2015</v>
      </c>
      <c r="J137" s="83">
        <v>1300</v>
      </c>
      <c r="K137" s="83">
        <v>0</v>
      </c>
      <c r="L137" s="83">
        <v>0</v>
      </c>
      <c r="M137" s="83">
        <v>0</v>
      </c>
      <c r="N137" s="83">
        <v>1300</v>
      </c>
      <c r="O137" s="65"/>
    </row>
    <row r="138" spans="1:15" x14ac:dyDescent="0.25">
      <c r="A138" s="136"/>
      <c r="B138" s="138"/>
      <c r="C138" s="138"/>
      <c r="D138" s="132"/>
      <c r="E138" s="132"/>
      <c r="F138" s="133"/>
      <c r="G138" s="4">
        <v>2016</v>
      </c>
      <c r="H138" s="47"/>
      <c r="I138" s="4">
        <v>2016</v>
      </c>
      <c r="J138" s="83">
        <v>0</v>
      </c>
      <c r="K138" s="83">
        <v>0</v>
      </c>
      <c r="L138" s="83">
        <v>0</v>
      </c>
      <c r="M138" s="83">
        <v>0</v>
      </c>
      <c r="N138" s="83">
        <v>0</v>
      </c>
      <c r="O138" s="65"/>
    </row>
    <row r="139" spans="1:15" x14ac:dyDescent="0.25">
      <c r="A139" s="136"/>
      <c r="B139" s="138"/>
      <c r="C139" s="138"/>
      <c r="D139" s="132"/>
      <c r="E139" s="132"/>
      <c r="F139" s="133"/>
      <c r="G139" s="4">
        <v>2017</v>
      </c>
      <c r="H139" s="47"/>
      <c r="I139" s="4">
        <v>2017</v>
      </c>
      <c r="J139" s="83">
        <v>0</v>
      </c>
      <c r="K139" s="83">
        <v>0</v>
      </c>
      <c r="L139" s="83">
        <v>0</v>
      </c>
      <c r="M139" s="83">
        <v>0</v>
      </c>
      <c r="N139" s="83">
        <v>0</v>
      </c>
      <c r="O139" s="65"/>
    </row>
    <row r="140" spans="1:15" x14ac:dyDescent="0.25">
      <c r="A140" s="136"/>
      <c r="B140" s="138"/>
      <c r="C140" s="138"/>
      <c r="D140" s="132"/>
      <c r="E140" s="132"/>
      <c r="F140" s="133"/>
      <c r="G140" s="4">
        <v>2018</v>
      </c>
      <c r="H140" s="47"/>
      <c r="I140" s="4">
        <v>2018</v>
      </c>
      <c r="J140" s="83">
        <v>0</v>
      </c>
      <c r="K140" s="83">
        <v>0</v>
      </c>
      <c r="L140" s="83">
        <v>0</v>
      </c>
      <c r="M140" s="83">
        <v>0</v>
      </c>
      <c r="N140" s="83">
        <v>0</v>
      </c>
      <c r="O140" s="65"/>
    </row>
    <row r="141" spans="1:15" x14ac:dyDescent="0.25">
      <c r="A141" s="136"/>
      <c r="B141" s="138"/>
      <c r="C141" s="138"/>
      <c r="D141" s="132"/>
      <c r="E141" s="132"/>
      <c r="F141" s="133"/>
      <c r="G141" s="4">
        <v>2019</v>
      </c>
      <c r="H141" s="47">
        <v>1</v>
      </c>
      <c r="I141" s="4">
        <v>2019</v>
      </c>
      <c r="J141" s="83">
        <v>1100</v>
      </c>
      <c r="K141" s="83">
        <v>0</v>
      </c>
      <c r="L141" s="83">
        <v>0</v>
      </c>
      <c r="M141" s="83">
        <v>0</v>
      </c>
      <c r="N141" s="83">
        <v>1100</v>
      </c>
      <c r="O141" s="65"/>
    </row>
    <row r="142" spans="1:15" x14ac:dyDescent="0.25">
      <c r="A142" s="136"/>
      <c r="B142" s="138"/>
      <c r="C142" s="138"/>
      <c r="D142" s="132"/>
      <c r="E142" s="132"/>
      <c r="F142" s="133"/>
      <c r="G142" s="4">
        <v>2020</v>
      </c>
      <c r="H142" s="47">
        <v>1</v>
      </c>
      <c r="I142" s="4">
        <v>2020</v>
      </c>
      <c r="J142" s="83">
        <v>2701.2</v>
      </c>
      <c r="K142" s="83">
        <v>0</v>
      </c>
      <c r="L142" s="83">
        <v>1.2</v>
      </c>
      <c r="M142" s="83">
        <v>0</v>
      </c>
      <c r="N142" s="83">
        <v>2700</v>
      </c>
      <c r="O142" s="65"/>
    </row>
    <row r="143" spans="1:15" x14ac:dyDescent="0.25">
      <c r="A143" s="136"/>
      <c r="B143" s="138"/>
      <c r="C143" s="138"/>
      <c r="D143" s="132"/>
      <c r="E143" s="132"/>
      <c r="F143" s="133"/>
      <c r="G143" s="4">
        <v>2021</v>
      </c>
      <c r="H143" s="47"/>
      <c r="I143" s="4">
        <v>2021</v>
      </c>
      <c r="J143" s="83">
        <v>0</v>
      </c>
      <c r="K143" s="83">
        <v>0</v>
      </c>
      <c r="L143" s="83">
        <v>0</v>
      </c>
      <c r="M143" s="83">
        <v>0</v>
      </c>
      <c r="N143" s="83">
        <v>0</v>
      </c>
      <c r="O143" s="65"/>
    </row>
    <row r="144" spans="1:15" x14ac:dyDescent="0.25">
      <c r="A144" s="136"/>
      <c r="B144" s="138"/>
      <c r="C144" s="138"/>
      <c r="D144" s="132"/>
      <c r="E144" s="132"/>
      <c r="F144" s="133"/>
      <c r="G144" s="4">
        <v>2022</v>
      </c>
      <c r="H144" s="6"/>
      <c r="I144" s="4">
        <v>2022</v>
      </c>
      <c r="J144" s="83">
        <v>0</v>
      </c>
      <c r="K144" s="83">
        <v>0</v>
      </c>
      <c r="L144" s="83">
        <v>0</v>
      </c>
      <c r="M144" s="83">
        <v>0</v>
      </c>
      <c r="N144" s="83">
        <v>0</v>
      </c>
      <c r="O144" s="65"/>
    </row>
    <row r="145" spans="1:15" x14ac:dyDescent="0.25">
      <c r="A145" s="136"/>
      <c r="B145" s="138"/>
      <c r="C145" s="138"/>
      <c r="D145" s="132"/>
      <c r="E145" s="132"/>
      <c r="F145" s="133"/>
      <c r="G145" s="4">
        <v>2023</v>
      </c>
      <c r="H145" s="6"/>
      <c r="I145" s="4">
        <v>2023</v>
      </c>
      <c r="J145" s="84">
        <v>1E-3</v>
      </c>
      <c r="K145" s="84">
        <v>0</v>
      </c>
      <c r="L145" s="84">
        <v>1E-3</v>
      </c>
      <c r="M145" s="83">
        <v>0</v>
      </c>
      <c r="N145" s="83">
        <v>0</v>
      </c>
      <c r="O145" s="65"/>
    </row>
    <row r="146" spans="1:15" x14ac:dyDescent="0.25">
      <c r="A146" s="136"/>
      <c r="B146" s="138"/>
      <c r="C146" s="138"/>
      <c r="D146" s="132"/>
      <c r="E146" s="132"/>
      <c r="F146" s="133"/>
      <c r="G146" s="4">
        <v>2024</v>
      </c>
      <c r="H146" s="6"/>
      <c r="I146" s="4">
        <v>2024</v>
      </c>
      <c r="J146" s="84">
        <v>1E-3</v>
      </c>
      <c r="K146" s="83">
        <v>0</v>
      </c>
      <c r="L146" s="84">
        <v>1E-3</v>
      </c>
      <c r="M146" s="83">
        <v>0</v>
      </c>
      <c r="N146" s="83">
        <v>0</v>
      </c>
      <c r="O146" s="65"/>
    </row>
    <row r="147" spans="1:15" x14ac:dyDescent="0.25">
      <c r="A147" s="136"/>
      <c r="B147" s="138"/>
      <c r="C147" s="138"/>
      <c r="D147" s="132"/>
      <c r="E147" s="132"/>
      <c r="F147" s="133"/>
      <c r="G147" s="4">
        <v>2025</v>
      </c>
      <c r="H147" s="6"/>
      <c r="I147" s="4">
        <v>2025</v>
      </c>
      <c r="J147" s="83">
        <v>0</v>
      </c>
      <c r="K147" s="83">
        <v>0</v>
      </c>
      <c r="L147" s="83">
        <v>0</v>
      </c>
      <c r="M147" s="83">
        <v>0</v>
      </c>
      <c r="N147" s="83">
        <v>0</v>
      </c>
      <c r="O147" s="65"/>
    </row>
    <row r="148" spans="1:15" x14ac:dyDescent="0.25">
      <c r="A148" s="136"/>
      <c r="B148" s="138"/>
      <c r="C148" s="138"/>
      <c r="D148" s="132"/>
      <c r="E148" s="132"/>
      <c r="F148" s="133"/>
      <c r="G148" s="4">
        <v>2026</v>
      </c>
      <c r="H148" s="6"/>
      <c r="I148" s="4">
        <v>2026</v>
      </c>
      <c r="J148" s="83">
        <v>0</v>
      </c>
      <c r="K148" s="83">
        <v>0</v>
      </c>
      <c r="L148" s="83">
        <v>0</v>
      </c>
      <c r="M148" s="83">
        <v>0</v>
      </c>
      <c r="N148" s="83">
        <v>0</v>
      </c>
      <c r="O148" s="65"/>
    </row>
    <row r="149" spans="1:15" x14ac:dyDescent="0.25">
      <c r="A149" s="136"/>
      <c r="B149" s="138"/>
      <c r="C149" s="138"/>
      <c r="D149" s="132"/>
      <c r="E149" s="132"/>
      <c r="F149" s="133"/>
      <c r="G149" s="4">
        <v>2027</v>
      </c>
      <c r="H149" s="6"/>
      <c r="I149" s="4">
        <v>2027</v>
      </c>
      <c r="J149" s="83">
        <v>0</v>
      </c>
      <c r="K149" s="83">
        <v>0</v>
      </c>
      <c r="L149" s="83">
        <v>0</v>
      </c>
      <c r="M149" s="83">
        <v>0</v>
      </c>
      <c r="N149" s="83">
        <v>0</v>
      </c>
      <c r="O149" s="65"/>
    </row>
    <row r="150" spans="1:15" x14ac:dyDescent="0.25">
      <c r="A150" s="136"/>
      <c r="B150" s="138"/>
      <c r="C150" s="138"/>
      <c r="D150" s="132"/>
      <c r="E150" s="132"/>
      <c r="F150" s="133"/>
      <c r="G150" s="4">
        <v>2028</v>
      </c>
      <c r="H150" s="6"/>
      <c r="I150" s="4">
        <v>2028</v>
      </c>
      <c r="J150" s="83">
        <v>0</v>
      </c>
      <c r="K150" s="83">
        <v>0</v>
      </c>
      <c r="L150" s="83">
        <v>0</v>
      </c>
      <c r="M150" s="83">
        <v>0</v>
      </c>
      <c r="N150" s="83">
        <v>0</v>
      </c>
      <c r="O150" s="65"/>
    </row>
    <row r="151" spans="1:15" x14ac:dyDescent="0.25">
      <c r="A151" s="136"/>
      <c r="B151" s="138"/>
      <c r="C151" s="138"/>
      <c r="D151" s="132"/>
      <c r="E151" s="132"/>
      <c r="F151" s="133"/>
      <c r="G151" s="4">
        <v>2029</v>
      </c>
      <c r="H151" s="6"/>
      <c r="I151" s="4">
        <v>2029</v>
      </c>
      <c r="J151" s="83">
        <v>0</v>
      </c>
      <c r="K151" s="83">
        <v>0</v>
      </c>
      <c r="L151" s="83">
        <v>0</v>
      </c>
      <c r="M151" s="83">
        <v>0</v>
      </c>
      <c r="N151" s="83">
        <v>0</v>
      </c>
      <c r="O151" s="65"/>
    </row>
    <row r="152" spans="1:15" x14ac:dyDescent="0.25">
      <c r="A152" s="136"/>
      <c r="B152" s="138"/>
      <c r="C152" s="138"/>
      <c r="D152" s="132"/>
      <c r="E152" s="132"/>
      <c r="F152" s="133"/>
      <c r="G152" s="4">
        <v>2030</v>
      </c>
      <c r="H152" s="6"/>
      <c r="I152" s="4">
        <v>2030</v>
      </c>
      <c r="J152" s="83">
        <v>0</v>
      </c>
      <c r="K152" s="83">
        <v>0</v>
      </c>
      <c r="L152" s="83">
        <v>0</v>
      </c>
      <c r="M152" s="83">
        <v>0</v>
      </c>
      <c r="N152" s="83">
        <v>0</v>
      </c>
      <c r="O152" s="65"/>
    </row>
    <row r="153" spans="1:15" x14ac:dyDescent="0.25">
      <c r="A153" s="142">
        <v>2</v>
      </c>
      <c r="B153" s="141" t="s">
        <v>72</v>
      </c>
      <c r="C153" s="107"/>
      <c r="D153" s="99" t="s">
        <v>73</v>
      </c>
      <c r="E153" s="99" t="s">
        <v>81</v>
      </c>
      <c r="F153" s="102" t="s">
        <v>14</v>
      </c>
      <c r="G153" s="77">
        <v>2025</v>
      </c>
      <c r="H153" s="80">
        <v>7</v>
      </c>
      <c r="I153" s="77">
        <v>2025</v>
      </c>
      <c r="J153" s="83">
        <v>120</v>
      </c>
      <c r="K153" s="83">
        <v>0</v>
      </c>
      <c r="L153" s="83">
        <v>120</v>
      </c>
      <c r="M153" s="83">
        <v>0</v>
      </c>
      <c r="N153" s="83">
        <v>0</v>
      </c>
      <c r="O153" s="65"/>
    </row>
    <row r="154" spans="1:15" ht="15" customHeight="1" x14ac:dyDescent="0.25">
      <c r="A154" s="91"/>
      <c r="B154" s="108"/>
      <c r="C154" s="109"/>
      <c r="D154" s="100"/>
      <c r="E154" s="156"/>
      <c r="F154" s="100"/>
      <c r="G154" s="47">
        <v>2026</v>
      </c>
      <c r="H154" s="6"/>
      <c r="I154" s="4">
        <v>2026</v>
      </c>
      <c r="J154" s="83">
        <v>480</v>
      </c>
      <c r="K154" s="83">
        <v>0</v>
      </c>
      <c r="L154" s="83">
        <v>480</v>
      </c>
      <c r="M154" s="83">
        <v>0</v>
      </c>
      <c r="N154" s="83">
        <v>0</v>
      </c>
      <c r="O154" s="65"/>
    </row>
    <row r="155" spans="1:15" x14ac:dyDescent="0.25">
      <c r="A155" s="91"/>
      <c r="B155" s="108"/>
      <c r="C155" s="109"/>
      <c r="D155" s="100"/>
      <c r="E155" s="156"/>
      <c r="F155" s="100"/>
      <c r="G155" s="47">
        <v>2027</v>
      </c>
      <c r="H155" s="6"/>
      <c r="I155" s="4">
        <v>2027</v>
      </c>
      <c r="J155" s="83">
        <v>480</v>
      </c>
      <c r="K155" s="83">
        <v>0</v>
      </c>
      <c r="L155" s="83">
        <v>480</v>
      </c>
      <c r="M155" s="83">
        <v>0</v>
      </c>
      <c r="N155" s="83">
        <v>0</v>
      </c>
      <c r="O155" s="65"/>
    </row>
    <row r="156" spans="1:15" x14ac:dyDescent="0.25">
      <c r="A156" s="91"/>
      <c r="B156" s="108"/>
      <c r="C156" s="109"/>
      <c r="D156" s="100"/>
      <c r="E156" s="156"/>
      <c r="F156" s="100"/>
      <c r="G156" s="47">
        <v>2028</v>
      </c>
      <c r="H156" s="6"/>
      <c r="I156" s="4">
        <v>2028</v>
      </c>
      <c r="J156" s="83">
        <v>0</v>
      </c>
      <c r="K156" s="83">
        <v>0</v>
      </c>
      <c r="L156" s="83">
        <v>0</v>
      </c>
      <c r="M156" s="83">
        <v>0</v>
      </c>
      <c r="N156" s="83">
        <v>0</v>
      </c>
      <c r="O156" s="65"/>
    </row>
    <row r="157" spans="1:15" x14ac:dyDescent="0.25">
      <c r="A157" s="91"/>
      <c r="B157" s="108"/>
      <c r="C157" s="109"/>
      <c r="D157" s="100"/>
      <c r="E157" s="156"/>
      <c r="F157" s="100"/>
      <c r="G157" s="47">
        <v>2029</v>
      </c>
      <c r="H157" s="6"/>
      <c r="I157" s="4">
        <v>2029</v>
      </c>
      <c r="J157" s="83">
        <v>0</v>
      </c>
      <c r="K157" s="83">
        <v>0</v>
      </c>
      <c r="L157" s="83">
        <v>0</v>
      </c>
      <c r="M157" s="83">
        <v>0</v>
      </c>
      <c r="N157" s="83">
        <v>0</v>
      </c>
      <c r="O157" s="65"/>
    </row>
    <row r="158" spans="1:15" ht="135.75" customHeight="1" x14ac:dyDescent="0.25">
      <c r="A158" s="92"/>
      <c r="B158" s="110"/>
      <c r="C158" s="111"/>
      <c r="D158" s="101"/>
      <c r="E158" s="157"/>
      <c r="F158" s="101"/>
      <c r="G158" s="4">
        <v>2030</v>
      </c>
      <c r="H158" s="6"/>
      <c r="I158" s="4">
        <v>2030</v>
      </c>
      <c r="J158" s="18">
        <v>0</v>
      </c>
      <c r="K158" s="18">
        <v>0</v>
      </c>
      <c r="L158" s="18">
        <v>0</v>
      </c>
      <c r="M158" s="18">
        <v>0</v>
      </c>
      <c r="N158" s="18">
        <v>0</v>
      </c>
      <c r="O158" s="65"/>
    </row>
    <row r="159" spans="1:15" ht="19.5" customHeight="1" x14ac:dyDescent="0.25">
      <c r="A159" s="142">
        <v>3</v>
      </c>
      <c r="B159" s="141" t="s">
        <v>82</v>
      </c>
      <c r="C159" s="158"/>
      <c r="D159" s="99" t="s">
        <v>70</v>
      </c>
      <c r="E159" s="151" t="s">
        <v>83</v>
      </c>
      <c r="F159" s="142" t="s">
        <v>14</v>
      </c>
      <c r="G159" s="82">
        <v>2025</v>
      </c>
      <c r="H159" s="81">
        <v>1</v>
      </c>
      <c r="I159" s="82">
        <v>2025</v>
      </c>
      <c r="J159" s="18">
        <v>6174.4</v>
      </c>
      <c r="K159" s="18">
        <v>0</v>
      </c>
      <c r="L159" s="18">
        <v>0</v>
      </c>
      <c r="M159" s="18">
        <v>0</v>
      </c>
      <c r="N159" s="18">
        <v>6174.4</v>
      </c>
      <c r="O159" s="65"/>
    </row>
    <row r="160" spans="1:15" ht="18.75" customHeight="1" x14ac:dyDescent="0.25">
      <c r="A160" s="100"/>
      <c r="B160" s="159"/>
      <c r="C160" s="160"/>
      <c r="D160" s="100"/>
      <c r="E160" s="152"/>
      <c r="F160" s="100"/>
      <c r="G160" s="82">
        <v>2026</v>
      </c>
      <c r="H160" s="6"/>
      <c r="I160" s="82">
        <v>2026</v>
      </c>
      <c r="J160" s="18">
        <v>0</v>
      </c>
      <c r="K160" s="18">
        <v>0</v>
      </c>
      <c r="L160" s="18">
        <v>0</v>
      </c>
      <c r="M160" s="18">
        <v>0</v>
      </c>
      <c r="N160" s="18">
        <v>0</v>
      </c>
      <c r="O160" s="65"/>
    </row>
    <row r="161" spans="1:15" ht="17.25" customHeight="1" x14ac:dyDescent="0.25">
      <c r="A161" s="100"/>
      <c r="B161" s="159"/>
      <c r="C161" s="160"/>
      <c r="D161" s="100"/>
      <c r="E161" s="152"/>
      <c r="F161" s="100"/>
      <c r="G161" s="82">
        <v>2027</v>
      </c>
      <c r="H161" s="6"/>
      <c r="I161" s="82">
        <v>2027</v>
      </c>
      <c r="J161" s="18">
        <v>0</v>
      </c>
      <c r="K161" s="18">
        <v>0</v>
      </c>
      <c r="L161" s="18">
        <v>0</v>
      </c>
      <c r="M161" s="18">
        <v>0</v>
      </c>
      <c r="N161" s="18">
        <v>0</v>
      </c>
      <c r="O161" s="65"/>
    </row>
    <row r="162" spans="1:15" ht="14.25" customHeight="1" x14ac:dyDescent="0.25">
      <c r="A162" s="100"/>
      <c r="B162" s="159"/>
      <c r="C162" s="160"/>
      <c r="D162" s="100"/>
      <c r="E162" s="152"/>
      <c r="F162" s="100"/>
      <c r="G162" s="82">
        <v>2028</v>
      </c>
      <c r="H162" s="6"/>
      <c r="I162" s="82">
        <v>2028</v>
      </c>
      <c r="J162" s="18">
        <v>0</v>
      </c>
      <c r="K162" s="18">
        <v>0</v>
      </c>
      <c r="L162" s="18">
        <v>0</v>
      </c>
      <c r="M162" s="18">
        <v>0</v>
      </c>
      <c r="N162" s="18">
        <v>0</v>
      </c>
      <c r="O162" s="65"/>
    </row>
    <row r="163" spans="1:15" ht="14.25" customHeight="1" x14ac:dyDescent="0.25">
      <c r="A163" s="100"/>
      <c r="B163" s="159"/>
      <c r="C163" s="160"/>
      <c r="D163" s="100"/>
      <c r="E163" s="152"/>
      <c r="F163" s="100"/>
      <c r="G163" s="82">
        <v>2029</v>
      </c>
      <c r="H163" s="6"/>
      <c r="I163" s="82">
        <v>2029</v>
      </c>
      <c r="J163" s="18">
        <v>0</v>
      </c>
      <c r="K163" s="18">
        <v>0</v>
      </c>
      <c r="L163" s="18">
        <v>0</v>
      </c>
      <c r="M163" s="18">
        <v>0</v>
      </c>
      <c r="N163" s="18">
        <v>0</v>
      </c>
      <c r="O163" s="65"/>
    </row>
    <row r="164" spans="1:15" ht="35.25" customHeight="1" x14ac:dyDescent="0.25">
      <c r="A164" s="101"/>
      <c r="B164" s="161"/>
      <c r="C164" s="162"/>
      <c r="D164" s="101"/>
      <c r="E164" s="153"/>
      <c r="F164" s="101"/>
      <c r="G164" s="82">
        <v>2030</v>
      </c>
      <c r="H164" s="6"/>
      <c r="I164" s="82">
        <v>2030</v>
      </c>
      <c r="J164" s="18">
        <v>0</v>
      </c>
      <c r="K164" s="18">
        <v>0</v>
      </c>
      <c r="L164" s="18">
        <v>0</v>
      </c>
      <c r="M164" s="18">
        <v>0</v>
      </c>
      <c r="N164" s="18">
        <v>0</v>
      </c>
      <c r="O164" s="65"/>
    </row>
    <row r="165" spans="1:15" ht="15.75" customHeight="1" x14ac:dyDescent="0.25">
      <c r="A165" s="132"/>
      <c r="B165" s="130" t="s">
        <v>18</v>
      </c>
      <c r="C165" s="130"/>
      <c r="D165" s="131"/>
      <c r="E165" s="132"/>
      <c r="F165" s="133"/>
      <c r="G165" s="4">
        <v>2014</v>
      </c>
      <c r="H165" s="47">
        <v>1</v>
      </c>
      <c r="I165" s="4">
        <v>2014</v>
      </c>
      <c r="J165" s="83">
        <v>1000</v>
      </c>
      <c r="K165" s="83">
        <v>0</v>
      </c>
      <c r="L165" s="83">
        <v>0</v>
      </c>
      <c r="M165" s="83">
        <v>0</v>
      </c>
      <c r="N165" s="83">
        <v>1000</v>
      </c>
      <c r="O165" s="65"/>
    </row>
    <row r="166" spans="1:15" ht="15.75" customHeight="1" x14ac:dyDescent="0.25">
      <c r="A166" s="132"/>
      <c r="B166" s="130"/>
      <c r="C166" s="130"/>
      <c r="D166" s="131"/>
      <c r="E166" s="132"/>
      <c r="F166" s="133"/>
      <c r="G166" s="4">
        <v>2015</v>
      </c>
      <c r="H166" s="47">
        <v>1</v>
      </c>
      <c r="I166" s="82">
        <v>2015</v>
      </c>
      <c r="J166" s="83">
        <v>1300</v>
      </c>
      <c r="K166" s="83">
        <v>0</v>
      </c>
      <c r="L166" s="83">
        <v>0</v>
      </c>
      <c r="M166" s="83">
        <v>0</v>
      </c>
      <c r="N166" s="83">
        <v>1300</v>
      </c>
      <c r="O166" s="65"/>
    </row>
    <row r="167" spans="1:15" ht="15.75" customHeight="1" x14ac:dyDescent="0.25">
      <c r="A167" s="132"/>
      <c r="B167" s="130"/>
      <c r="C167" s="130"/>
      <c r="D167" s="131"/>
      <c r="E167" s="132"/>
      <c r="F167" s="133"/>
      <c r="G167" s="4">
        <v>2016</v>
      </c>
      <c r="H167" s="47"/>
      <c r="I167" s="4">
        <v>2016</v>
      </c>
      <c r="J167" s="83">
        <v>0</v>
      </c>
      <c r="K167" s="83">
        <v>0</v>
      </c>
      <c r="L167" s="83">
        <v>0</v>
      </c>
      <c r="M167" s="83">
        <v>0</v>
      </c>
      <c r="N167" s="83">
        <v>0</v>
      </c>
      <c r="O167" s="65"/>
    </row>
    <row r="168" spans="1:15" ht="15.75" customHeight="1" x14ac:dyDescent="0.25">
      <c r="A168" s="132"/>
      <c r="B168" s="130"/>
      <c r="C168" s="130"/>
      <c r="D168" s="131"/>
      <c r="E168" s="132"/>
      <c r="F168" s="133"/>
      <c r="G168" s="4">
        <v>2017</v>
      </c>
      <c r="H168" s="47"/>
      <c r="I168" s="4">
        <v>2017</v>
      </c>
      <c r="J168" s="83">
        <v>0</v>
      </c>
      <c r="K168" s="83">
        <v>0</v>
      </c>
      <c r="L168" s="83">
        <v>0</v>
      </c>
      <c r="M168" s="83">
        <v>0</v>
      </c>
      <c r="N168" s="83">
        <v>0</v>
      </c>
      <c r="O168" s="65"/>
    </row>
    <row r="169" spans="1:15" ht="14.25" customHeight="1" x14ac:dyDescent="0.25">
      <c r="A169" s="132"/>
      <c r="B169" s="130"/>
      <c r="C169" s="130"/>
      <c r="D169" s="131"/>
      <c r="E169" s="132"/>
      <c r="F169" s="133"/>
      <c r="G169" s="4">
        <v>2018</v>
      </c>
      <c r="H169" s="47"/>
      <c r="I169" s="4">
        <v>2018</v>
      </c>
      <c r="J169" s="83">
        <v>0</v>
      </c>
      <c r="K169" s="83">
        <v>0</v>
      </c>
      <c r="L169" s="83">
        <v>0</v>
      </c>
      <c r="M169" s="83">
        <v>0</v>
      </c>
      <c r="N169" s="83">
        <v>0</v>
      </c>
      <c r="O169" s="65"/>
    </row>
    <row r="170" spans="1:15" ht="15.75" customHeight="1" x14ac:dyDescent="0.25">
      <c r="A170" s="132"/>
      <c r="B170" s="130"/>
      <c r="C170" s="130"/>
      <c r="D170" s="131"/>
      <c r="E170" s="132"/>
      <c r="F170" s="133"/>
      <c r="G170" s="4">
        <v>2019</v>
      </c>
      <c r="H170" s="47">
        <v>1</v>
      </c>
      <c r="I170" s="4">
        <v>2019</v>
      </c>
      <c r="J170" s="83">
        <v>1100</v>
      </c>
      <c r="K170" s="83">
        <v>0</v>
      </c>
      <c r="L170" s="83">
        <v>0</v>
      </c>
      <c r="M170" s="83">
        <v>0</v>
      </c>
      <c r="N170" s="83">
        <v>1100</v>
      </c>
      <c r="O170" s="65"/>
    </row>
    <row r="171" spans="1:15" ht="16.5" customHeight="1" x14ac:dyDescent="0.25">
      <c r="A171" s="132"/>
      <c r="B171" s="130"/>
      <c r="C171" s="130"/>
      <c r="D171" s="131"/>
      <c r="E171" s="132"/>
      <c r="F171" s="133"/>
      <c r="G171" s="4">
        <v>2020</v>
      </c>
      <c r="H171" s="47">
        <v>1</v>
      </c>
      <c r="I171" s="4">
        <v>2020</v>
      </c>
      <c r="J171" s="83">
        <v>2701.2</v>
      </c>
      <c r="K171" s="83">
        <v>0</v>
      </c>
      <c r="L171" s="83">
        <v>1.2</v>
      </c>
      <c r="M171" s="83">
        <v>0</v>
      </c>
      <c r="N171" s="83">
        <v>2700</v>
      </c>
      <c r="O171" s="65"/>
    </row>
    <row r="172" spans="1:15" ht="15.75" customHeight="1" x14ac:dyDescent="0.25">
      <c r="A172" s="132"/>
      <c r="B172" s="130"/>
      <c r="C172" s="130"/>
      <c r="D172" s="131"/>
      <c r="E172" s="132"/>
      <c r="F172" s="133"/>
      <c r="G172" s="4">
        <v>2021</v>
      </c>
      <c r="H172" s="47"/>
      <c r="I172" s="4">
        <v>2021</v>
      </c>
      <c r="J172" s="83">
        <v>0</v>
      </c>
      <c r="K172" s="83">
        <v>0</v>
      </c>
      <c r="L172" s="83">
        <v>0</v>
      </c>
      <c r="M172" s="83">
        <v>0</v>
      </c>
      <c r="N172" s="83">
        <v>0</v>
      </c>
      <c r="O172" s="65"/>
    </row>
    <row r="173" spans="1:15" ht="15.75" customHeight="1" x14ac:dyDescent="0.25">
      <c r="A173" s="132"/>
      <c r="B173" s="130"/>
      <c r="C173" s="130"/>
      <c r="D173" s="131"/>
      <c r="E173" s="132"/>
      <c r="F173" s="133"/>
      <c r="G173" s="4">
        <v>2022</v>
      </c>
      <c r="H173" s="6"/>
      <c r="I173" s="4">
        <v>2022</v>
      </c>
      <c r="J173" s="83">
        <v>0</v>
      </c>
      <c r="K173" s="83">
        <v>0</v>
      </c>
      <c r="L173" s="83">
        <v>0</v>
      </c>
      <c r="M173" s="83">
        <v>0</v>
      </c>
      <c r="N173" s="83">
        <v>0</v>
      </c>
      <c r="O173" s="65"/>
    </row>
    <row r="174" spans="1:15" ht="15.75" customHeight="1" x14ac:dyDescent="0.25">
      <c r="A174" s="132"/>
      <c r="B174" s="130"/>
      <c r="C174" s="130"/>
      <c r="D174" s="131"/>
      <c r="E174" s="132"/>
      <c r="F174" s="133"/>
      <c r="G174" s="4">
        <v>2023</v>
      </c>
      <c r="H174" s="6"/>
      <c r="I174" s="4">
        <v>2023</v>
      </c>
      <c r="J174" s="84">
        <v>1E-3</v>
      </c>
      <c r="K174" s="83">
        <v>0</v>
      </c>
      <c r="L174" s="84">
        <v>1E-3</v>
      </c>
      <c r="M174" s="83">
        <v>0</v>
      </c>
      <c r="N174" s="83">
        <v>0</v>
      </c>
      <c r="O174" s="65"/>
    </row>
    <row r="175" spans="1:15" ht="15.75" customHeight="1" x14ac:dyDescent="0.25">
      <c r="A175" s="132"/>
      <c r="B175" s="130"/>
      <c r="C175" s="130"/>
      <c r="D175" s="131"/>
      <c r="E175" s="132"/>
      <c r="F175" s="133"/>
      <c r="G175" s="4">
        <v>2024</v>
      </c>
      <c r="H175" s="6"/>
      <c r="I175" s="4">
        <v>2024</v>
      </c>
      <c r="J175" s="84">
        <v>1E-3</v>
      </c>
      <c r="K175" s="83">
        <v>0</v>
      </c>
      <c r="L175" s="84">
        <v>1E-3</v>
      </c>
      <c r="M175" s="83">
        <v>0</v>
      </c>
      <c r="N175" s="83">
        <v>0</v>
      </c>
      <c r="O175" s="65"/>
    </row>
    <row r="176" spans="1:15" ht="15.75" customHeight="1" x14ac:dyDescent="0.25">
      <c r="A176" s="132"/>
      <c r="B176" s="130"/>
      <c r="C176" s="130"/>
      <c r="D176" s="131"/>
      <c r="E176" s="132"/>
      <c r="F176" s="133"/>
      <c r="G176" s="4">
        <v>2025</v>
      </c>
      <c r="H176" s="6"/>
      <c r="I176" s="4">
        <v>2025</v>
      </c>
      <c r="J176" s="83">
        <v>6294.4</v>
      </c>
      <c r="K176" s="83">
        <v>0</v>
      </c>
      <c r="L176" s="83">
        <v>120</v>
      </c>
      <c r="M176" s="83">
        <v>0</v>
      </c>
      <c r="N176" s="83">
        <v>6174.4</v>
      </c>
      <c r="O176" s="65"/>
    </row>
    <row r="177" spans="1:15" ht="15.75" customHeight="1" x14ac:dyDescent="0.25">
      <c r="A177" s="132"/>
      <c r="B177" s="130"/>
      <c r="C177" s="130"/>
      <c r="D177" s="131"/>
      <c r="E177" s="132"/>
      <c r="F177" s="133"/>
      <c r="G177" s="4">
        <v>2026</v>
      </c>
      <c r="H177" s="6"/>
      <c r="I177" s="4">
        <v>2026</v>
      </c>
      <c r="J177" s="83">
        <v>481</v>
      </c>
      <c r="K177" s="83">
        <v>0</v>
      </c>
      <c r="L177" s="83">
        <v>481</v>
      </c>
      <c r="M177" s="83">
        <v>0</v>
      </c>
      <c r="N177" s="83">
        <v>0</v>
      </c>
      <c r="O177" s="65"/>
    </row>
    <row r="178" spans="1:15" ht="15.75" customHeight="1" x14ac:dyDescent="0.25">
      <c r="A178" s="132"/>
      <c r="B178" s="130"/>
      <c r="C178" s="130"/>
      <c r="D178" s="131"/>
      <c r="E178" s="132"/>
      <c r="F178" s="133"/>
      <c r="G178" s="4">
        <v>2027</v>
      </c>
      <c r="H178" s="6"/>
      <c r="I178" s="4">
        <v>2027</v>
      </c>
      <c r="J178" s="83">
        <v>480</v>
      </c>
      <c r="K178" s="83">
        <v>0</v>
      </c>
      <c r="L178" s="83">
        <v>480</v>
      </c>
      <c r="M178" s="83">
        <v>0</v>
      </c>
      <c r="N178" s="83">
        <v>0</v>
      </c>
      <c r="O178" s="65"/>
    </row>
    <row r="179" spans="1:15" ht="15.75" customHeight="1" x14ac:dyDescent="0.25">
      <c r="A179" s="132"/>
      <c r="B179" s="130"/>
      <c r="C179" s="130"/>
      <c r="D179" s="131"/>
      <c r="E179" s="132"/>
      <c r="F179" s="133"/>
      <c r="G179" s="4">
        <v>2028</v>
      </c>
      <c r="H179" s="6"/>
      <c r="I179" s="4">
        <v>2028</v>
      </c>
      <c r="J179" s="83">
        <v>0</v>
      </c>
      <c r="K179" s="83">
        <v>0</v>
      </c>
      <c r="L179" s="83">
        <v>0</v>
      </c>
      <c r="M179" s="83">
        <v>0</v>
      </c>
      <c r="N179" s="83">
        <v>0</v>
      </c>
      <c r="O179" s="65"/>
    </row>
    <row r="180" spans="1:15" ht="15.75" customHeight="1" x14ac:dyDescent="0.25">
      <c r="A180" s="132"/>
      <c r="B180" s="130"/>
      <c r="C180" s="130"/>
      <c r="D180" s="131"/>
      <c r="E180" s="132"/>
      <c r="F180" s="133"/>
      <c r="G180" s="47">
        <v>2029</v>
      </c>
      <c r="H180" s="6"/>
      <c r="I180" s="47">
        <v>2029</v>
      </c>
      <c r="J180" s="83">
        <v>0</v>
      </c>
      <c r="K180" s="83">
        <v>0</v>
      </c>
      <c r="L180" s="83">
        <v>0</v>
      </c>
      <c r="M180" s="83">
        <v>0</v>
      </c>
      <c r="N180" s="83">
        <v>0</v>
      </c>
      <c r="O180" s="65"/>
    </row>
    <row r="181" spans="1:15" ht="15" customHeight="1" x14ac:dyDescent="0.25">
      <c r="A181" s="132"/>
      <c r="B181" s="130"/>
      <c r="C181" s="130"/>
      <c r="D181" s="131"/>
      <c r="E181" s="132"/>
      <c r="F181" s="133"/>
      <c r="G181" s="4">
        <v>2030</v>
      </c>
      <c r="H181" s="6"/>
      <c r="I181" s="4">
        <v>2030</v>
      </c>
      <c r="J181" s="18">
        <v>0</v>
      </c>
      <c r="K181" s="18">
        <v>0</v>
      </c>
      <c r="L181" s="18">
        <v>0</v>
      </c>
      <c r="M181" s="18">
        <v>0</v>
      </c>
      <c r="N181" s="18">
        <v>0</v>
      </c>
      <c r="O181" s="65"/>
    </row>
    <row r="182" spans="1:15" x14ac:dyDescent="0.25">
      <c r="A182" s="19"/>
      <c r="B182" s="140"/>
      <c r="C182" s="140"/>
      <c r="D182" s="74"/>
      <c r="E182" s="74"/>
      <c r="F182" s="75"/>
      <c r="G182" s="71" t="s">
        <v>74</v>
      </c>
      <c r="H182" s="6"/>
      <c r="I182" s="4"/>
      <c r="J182" s="84">
        <f>SUM(J165:J181)</f>
        <v>13356.601999999999</v>
      </c>
      <c r="K182" s="85">
        <v>0</v>
      </c>
      <c r="L182" s="84">
        <f>SUM(L165:L181)</f>
        <v>1082.202</v>
      </c>
      <c r="M182" s="85">
        <v>0</v>
      </c>
      <c r="N182" s="85">
        <f>SUM(N165:N181)</f>
        <v>12274.4</v>
      </c>
      <c r="O182" s="65"/>
    </row>
    <row r="183" spans="1:15" ht="18.75" customHeight="1" x14ac:dyDescent="0.25">
      <c r="A183" s="139" t="s">
        <v>67</v>
      </c>
      <c r="B183" s="139"/>
      <c r="C183" s="139"/>
      <c r="D183" s="139"/>
      <c r="E183" s="139"/>
      <c r="F183" s="139"/>
      <c r="G183" s="139"/>
      <c r="H183" s="139"/>
      <c r="I183" s="139"/>
      <c r="J183" s="139"/>
      <c r="K183" s="139"/>
      <c r="L183" s="139"/>
      <c r="M183" s="139"/>
      <c r="N183" s="139"/>
      <c r="O183" s="66"/>
    </row>
    <row r="184" spans="1:15" ht="15" customHeight="1" x14ac:dyDescent="0.25">
      <c r="A184" s="135"/>
      <c r="B184" s="130" t="s">
        <v>41</v>
      </c>
      <c r="C184" s="137"/>
      <c r="D184" s="130"/>
      <c r="E184" s="130"/>
      <c r="F184" s="133" t="s">
        <v>14</v>
      </c>
      <c r="G184" s="4">
        <v>2014</v>
      </c>
      <c r="H184" s="6"/>
      <c r="I184" s="4">
        <v>2014</v>
      </c>
      <c r="J184" s="83">
        <f>K184+L184+N184</f>
        <v>41807</v>
      </c>
      <c r="K184" s="18">
        <v>22424.1</v>
      </c>
      <c r="L184" s="85">
        <f>L117+L136</f>
        <v>18382.899999999998</v>
      </c>
      <c r="M184" s="83">
        <v>0</v>
      </c>
      <c r="N184" s="83">
        <v>1000</v>
      </c>
      <c r="O184" s="65"/>
    </row>
    <row r="185" spans="1:15" x14ac:dyDescent="0.25">
      <c r="A185" s="136"/>
      <c r="B185" s="137"/>
      <c r="C185" s="137"/>
      <c r="D185" s="132"/>
      <c r="E185" s="132"/>
      <c r="F185" s="133"/>
      <c r="G185" s="4">
        <v>2015</v>
      </c>
      <c r="H185" s="6"/>
      <c r="I185" s="4">
        <v>2015</v>
      </c>
      <c r="J185" s="83">
        <f>K185+L185+N185</f>
        <v>75721.59</v>
      </c>
      <c r="K185" s="83">
        <f t="shared" ref="K185:K198" si="14">K118+K137</f>
        <v>59713.7</v>
      </c>
      <c r="L185" s="85">
        <f>L118+L137</f>
        <v>14707.890000000001</v>
      </c>
      <c r="M185" s="85">
        <v>0</v>
      </c>
      <c r="N185" s="83">
        <f>M118+N137</f>
        <v>1300</v>
      </c>
      <c r="O185" s="65"/>
    </row>
    <row r="186" spans="1:15" x14ac:dyDescent="0.25">
      <c r="A186" s="136"/>
      <c r="B186" s="137"/>
      <c r="C186" s="137"/>
      <c r="D186" s="132"/>
      <c r="E186" s="132"/>
      <c r="F186" s="133"/>
      <c r="G186" s="4">
        <v>2016</v>
      </c>
      <c r="H186" s="6"/>
      <c r="I186" s="4">
        <v>2016</v>
      </c>
      <c r="J186" s="83">
        <f>J119+J138</f>
        <v>152276.19999999998</v>
      </c>
      <c r="K186" s="83">
        <f t="shared" si="14"/>
        <v>110355.79999999999</v>
      </c>
      <c r="L186" s="85">
        <f>L119+L138</f>
        <v>17964.599999999999</v>
      </c>
      <c r="M186" s="85">
        <v>23955.8</v>
      </c>
      <c r="N186" s="83">
        <v>0</v>
      </c>
      <c r="O186" s="67"/>
    </row>
    <row r="187" spans="1:15" x14ac:dyDescent="0.25">
      <c r="A187" s="136"/>
      <c r="B187" s="137"/>
      <c r="C187" s="137"/>
      <c r="D187" s="132"/>
      <c r="E187" s="132"/>
      <c r="F187" s="133"/>
      <c r="G187" s="4">
        <v>2017</v>
      </c>
      <c r="H187" s="6"/>
      <c r="I187" s="4">
        <v>2017</v>
      </c>
      <c r="J187" s="83">
        <f>J120+J139</f>
        <v>63976.600000000006</v>
      </c>
      <c r="K187" s="83">
        <f t="shared" si="14"/>
        <v>50576.9</v>
      </c>
      <c r="L187" s="85">
        <v>13399.7</v>
      </c>
      <c r="M187" s="83">
        <v>0</v>
      </c>
      <c r="N187" s="83">
        <f>M120+N139</f>
        <v>0</v>
      </c>
      <c r="O187" s="67"/>
    </row>
    <row r="188" spans="1:15" x14ac:dyDescent="0.25">
      <c r="A188" s="136"/>
      <c r="B188" s="137"/>
      <c r="C188" s="137"/>
      <c r="D188" s="132"/>
      <c r="E188" s="132"/>
      <c r="F188" s="133"/>
      <c r="G188" s="4">
        <v>2018</v>
      </c>
      <c r="H188" s="6"/>
      <c r="I188" s="4">
        <v>2018</v>
      </c>
      <c r="J188" s="83">
        <f t="shared" ref="J188:J197" si="15">K188+L188+N188</f>
        <v>90407.9</v>
      </c>
      <c r="K188" s="18">
        <f t="shared" si="14"/>
        <v>81357.7</v>
      </c>
      <c r="L188" s="85">
        <f>L121+L140</f>
        <v>9050.2000000000007</v>
      </c>
      <c r="M188" s="83">
        <v>0</v>
      </c>
      <c r="N188" s="83">
        <v>0</v>
      </c>
      <c r="O188" s="67"/>
    </row>
    <row r="189" spans="1:15" x14ac:dyDescent="0.25">
      <c r="A189" s="136"/>
      <c r="B189" s="137"/>
      <c r="C189" s="137"/>
      <c r="D189" s="132"/>
      <c r="E189" s="132"/>
      <c r="F189" s="133"/>
      <c r="G189" s="4">
        <v>2019</v>
      </c>
      <c r="H189" s="6"/>
      <c r="I189" s="4">
        <v>2019</v>
      </c>
      <c r="J189" s="83">
        <f t="shared" si="15"/>
        <v>66949.3</v>
      </c>
      <c r="K189" s="18">
        <f t="shared" si="14"/>
        <v>56218.6</v>
      </c>
      <c r="L189" s="85">
        <v>9630.7000000000007</v>
      </c>
      <c r="M189" s="83">
        <v>0</v>
      </c>
      <c r="N189" s="83">
        <v>1100</v>
      </c>
      <c r="O189" s="67"/>
    </row>
    <row r="190" spans="1:15" x14ac:dyDescent="0.25">
      <c r="A190" s="136"/>
      <c r="B190" s="137"/>
      <c r="C190" s="137"/>
      <c r="D190" s="132"/>
      <c r="E190" s="132"/>
      <c r="F190" s="133"/>
      <c r="G190" s="4">
        <v>2020</v>
      </c>
      <c r="H190" s="6"/>
      <c r="I190" s="4">
        <v>2020</v>
      </c>
      <c r="J190" s="83">
        <f t="shared" si="15"/>
        <v>44782.5</v>
      </c>
      <c r="K190" s="18">
        <f t="shared" si="14"/>
        <v>38164.400000000001</v>
      </c>
      <c r="L190" s="85">
        <v>3918.1</v>
      </c>
      <c r="M190" s="83">
        <v>0</v>
      </c>
      <c r="N190" s="83">
        <f>M123+N142</f>
        <v>2700</v>
      </c>
      <c r="O190" s="67"/>
    </row>
    <row r="191" spans="1:15" x14ac:dyDescent="0.25">
      <c r="A191" s="136"/>
      <c r="B191" s="137"/>
      <c r="C191" s="137"/>
      <c r="D191" s="132"/>
      <c r="E191" s="132"/>
      <c r="F191" s="133"/>
      <c r="G191" s="4">
        <v>2021</v>
      </c>
      <c r="H191" s="6"/>
      <c r="I191" s="4">
        <v>2021</v>
      </c>
      <c r="J191" s="83">
        <f t="shared" si="15"/>
        <v>69919.600000000006</v>
      </c>
      <c r="K191" s="18">
        <f t="shared" si="14"/>
        <v>54800</v>
      </c>
      <c r="L191" s="30">
        <v>15119.6</v>
      </c>
      <c r="M191" s="18">
        <v>0</v>
      </c>
      <c r="N191" s="83">
        <v>0</v>
      </c>
      <c r="O191" s="67"/>
    </row>
    <row r="192" spans="1:15" x14ac:dyDescent="0.25">
      <c r="A192" s="136"/>
      <c r="B192" s="137"/>
      <c r="C192" s="137"/>
      <c r="D192" s="132"/>
      <c r="E192" s="132"/>
      <c r="F192" s="133"/>
      <c r="G192" s="4">
        <v>2022</v>
      </c>
      <c r="H192" s="6"/>
      <c r="I192" s="4">
        <v>2022</v>
      </c>
      <c r="J192" s="83">
        <f t="shared" si="15"/>
        <v>95017.299999999988</v>
      </c>
      <c r="K192" s="18">
        <f t="shared" si="14"/>
        <v>84781.4</v>
      </c>
      <c r="L192" s="30">
        <v>10235.9</v>
      </c>
      <c r="M192" s="18">
        <v>0</v>
      </c>
      <c r="N192" s="83">
        <v>0</v>
      </c>
      <c r="O192" s="67"/>
    </row>
    <row r="193" spans="1:15" x14ac:dyDescent="0.25">
      <c r="A193" s="136"/>
      <c r="B193" s="137"/>
      <c r="C193" s="137"/>
      <c r="D193" s="132"/>
      <c r="E193" s="132"/>
      <c r="F193" s="133"/>
      <c r="G193" s="4">
        <v>2023</v>
      </c>
      <c r="H193" s="6"/>
      <c r="I193" s="4">
        <v>2023</v>
      </c>
      <c r="J193" s="83">
        <f t="shared" si="15"/>
        <v>154125.601</v>
      </c>
      <c r="K193" s="18">
        <f t="shared" si="14"/>
        <v>129689.60000000001</v>
      </c>
      <c r="L193" s="30">
        <f>L126+L145</f>
        <v>24436.001</v>
      </c>
      <c r="M193" s="18">
        <v>0</v>
      </c>
      <c r="N193" s="18">
        <v>0</v>
      </c>
      <c r="O193" s="68"/>
    </row>
    <row r="194" spans="1:15" x14ac:dyDescent="0.25">
      <c r="A194" s="136"/>
      <c r="B194" s="137"/>
      <c r="C194" s="137"/>
      <c r="D194" s="132"/>
      <c r="E194" s="132"/>
      <c r="F194" s="133"/>
      <c r="G194" s="4">
        <v>2024</v>
      </c>
      <c r="H194" s="6"/>
      <c r="I194" s="4">
        <v>2024</v>
      </c>
      <c r="J194" s="83">
        <f t="shared" si="15"/>
        <v>69247.900999999998</v>
      </c>
      <c r="K194" s="18">
        <f t="shared" si="14"/>
        <v>63005.1</v>
      </c>
      <c r="L194" s="30">
        <f>L127+L146</f>
        <v>6242.8010000000004</v>
      </c>
      <c r="M194" s="18">
        <v>0</v>
      </c>
      <c r="N194" s="18">
        <v>0</v>
      </c>
      <c r="O194" s="68"/>
    </row>
    <row r="195" spans="1:15" x14ac:dyDescent="0.25">
      <c r="A195" s="136"/>
      <c r="B195" s="137"/>
      <c r="C195" s="137"/>
      <c r="D195" s="132"/>
      <c r="E195" s="132"/>
      <c r="F195" s="133"/>
      <c r="G195" s="4">
        <v>2025</v>
      </c>
      <c r="H195" s="6"/>
      <c r="I195" s="4">
        <v>2025</v>
      </c>
      <c r="J195" s="83">
        <f t="shared" si="15"/>
        <v>73417.799999999988</v>
      </c>
      <c r="K195" s="18">
        <f t="shared" si="14"/>
        <v>59557.599999999999</v>
      </c>
      <c r="L195" s="30">
        <v>7685.8</v>
      </c>
      <c r="M195" s="18">
        <v>0</v>
      </c>
      <c r="N195" s="18">
        <v>6174.4</v>
      </c>
      <c r="O195" s="68"/>
    </row>
    <row r="196" spans="1:15" x14ac:dyDescent="0.25">
      <c r="A196" s="136"/>
      <c r="B196" s="137"/>
      <c r="C196" s="137"/>
      <c r="D196" s="132"/>
      <c r="E196" s="132"/>
      <c r="F196" s="133"/>
      <c r="G196" s="4">
        <v>2026</v>
      </c>
      <c r="H196" s="6"/>
      <c r="I196" s="4">
        <v>2026</v>
      </c>
      <c r="J196" s="83">
        <f t="shared" si="15"/>
        <v>72938.8</v>
      </c>
      <c r="K196" s="18">
        <f t="shared" si="14"/>
        <v>64807.8</v>
      </c>
      <c r="L196" s="30">
        <v>8131</v>
      </c>
      <c r="M196" s="18">
        <v>0</v>
      </c>
      <c r="N196" s="18">
        <v>0</v>
      </c>
      <c r="O196" s="68"/>
    </row>
    <row r="197" spans="1:15" x14ac:dyDescent="0.25">
      <c r="A197" s="136"/>
      <c r="B197" s="137"/>
      <c r="C197" s="137"/>
      <c r="D197" s="132"/>
      <c r="E197" s="132"/>
      <c r="F197" s="133"/>
      <c r="G197" s="4">
        <v>2027</v>
      </c>
      <c r="H197" s="6"/>
      <c r="I197" s="4">
        <v>2027</v>
      </c>
      <c r="J197" s="83">
        <f t="shared" si="15"/>
        <v>66932.800000000003</v>
      </c>
      <c r="K197" s="18">
        <f t="shared" si="14"/>
        <v>55294.3</v>
      </c>
      <c r="L197" s="30">
        <f>L130+L149+L155</f>
        <v>11638.5</v>
      </c>
      <c r="M197" s="18">
        <v>0</v>
      </c>
      <c r="N197" s="18">
        <v>0</v>
      </c>
      <c r="O197" s="68"/>
    </row>
    <row r="198" spans="1:15" x14ac:dyDescent="0.25">
      <c r="A198" s="136"/>
      <c r="B198" s="137"/>
      <c r="C198" s="137"/>
      <c r="D198" s="132"/>
      <c r="E198" s="132"/>
      <c r="F198" s="133"/>
      <c r="G198" s="4">
        <v>2028</v>
      </c>
      <c r="H198" s="6"/>
      <c r="I198" s="4">
        <v>2028</v>
      </c>
      <c r="J198" s="83">
        <f>SUM(K198:N198)</f>
        <v>66852.800000000003</v>
      </c>
      <c r="K198" s="18">
        <f t="shared" si="14"/>
        <v>55294.3</v>
      </c>
      <c r="L198" s="30">
        <f>L131+L150+L156</f>
        <v>11558.5</v>
      </c>
      <c r="M198" s="18">
        <v>0</v>
      </c>
      <c r="N198" s="18">
        <v>0</v>
      </c>
      <c r="O198" s="68"/>
    </row>
    <row r="199" spans="1:15" x14ac:dyDescent="0.25">
      <c r="A199" s="136"/>
      <c r="B199" s="137"/>
      <c r="C199" s="137"/>
      <c r="D199" s="132"/>
      <c r="E199" s="132"/>
      <c r="F199" s="133"/>
      <c r="G199" s="4">
        <v>2029</v>
      </c>
      <c r="H199" s="6"/>
      <c r="I199" s="4">
        <v>2029</v>
      </c>
      <c r="J199" s="85">
        <v>0</v>
      </c>
      <c r="K199" s="18">
        <v>0</v>
      </c>
      <c r="L199" s="30">
        <v>0</v>
      </c>
      <c r="M199" s="18">
        <v>0</v>
      </c>
      <c r="N199" s="18">
        <v>0</v>
      </c>
      <c r="O199" s="68"/>
    </row>
    <row r="200" spans="1:15" x14ac:dyDescent="0.25">
      <c r="A200" s="136"/>
      <c r="B200" s="137"/>
      <c r="C200" s="137"/>
      <c r="D200" s="132"/>
      <c r="E200" s="132"/>
      <c r="F200" s="133"/>
      <c r="G200" s="4">
        <v>2030</v>
      </c>
      <c r="H200" s="6"/>
      <c r="I200" s="4">
        <v>2030</v>
      </c>
      <c r="J200" s="85">
        <v>0</v>
      </c>
      <c r="K200" s="18">
        <v>0</v>
      </c>
      <c r="L200" s="30">
        <v>0</v>
      </c>
      <c r="M200" s="18">
        <v>0</v>
      </c>
      <c r="N200" s="18">
        <v>0</v>
      </c>
      <c r="O200" s="68"/>
    </row>
    <row r="201" spans="1:15" x14ac:dyDescent="0.25">
      <c r="A201" s="136"/>
      <c r="B201" s="137"/>
      <c r="C201" s="137"/>
      <c r="D201" s="132"/>
      <c r="E201" s="132"/>
      <c r="F201" s="133"/>
      <c r="G201" s="4" t="s">
        <v>39</v>
      </c>
      <c r="H201" s="6"/>
      <c r="I201" s="4"/>
      <c r="J201" s="30">
        <f>J184+J185+J186+J187+J188+J189+J190+J191+J192+J193+J194+J195+J196+J197+J198+J199+J200</f>
        <v>1204373.692</v>
      </c>
      <c r="K201" s="30">
        <f t="shared" ref="K201:L201" si="16">K184+K185+K186+K187+K188+K189+K190+K191+K192+K193+K194+K195+K196+K197+K198+K199+K200</f>
        <v>986041.3</v>
      </c>
      <c r="L201" s="30">
        <f t="shared" si="16"/>
        <v>182102.19199999998</v>
      </c>
      <c r="M201" s="30">
        <f>SUM(M184:M200)</f>
        <v>23955.8</v>
      </c>
      <c r="N201" s="86">
        <f>SUM(N184:N199)</f>
        <v>12274.4</v>
      </c>
      <c r="O201" s="69"/>
    </row>
  </sheetData>
  <mergeCells count="81">
    <mergeCell ref="A159:A164"/>
    <mergeCell ref="D159:D164"/>
    <mergeCell ref="E159:E164"/>
    <mergeCell ref="F159:F164"/>
    <mergeCell ref="E117:E133"/>
    <mergeCell ref="D117:D133"/>
    <mergeCell ref="F117:F133"/>
    <mergeCell ref="B117:C133"/>
    <mergeCell ref="B134:C134"/>
    <mergeCell ref="E153:E158"/>
    <mergeCell ref="D153:D158"/>
    <mergeCell ref="B159:C164"/>
    <mergeCell ref="I1:N1"/>
    <mergeCell ref="F49:F65"/>
    <mergeCell ref="B6:K6"/>
    <mergeCell ref="I2:N4"/>
    <mergeCell ref="B8:L8"/>
    <mergeCell ref="B9:L9"/>
    <mergeCell ref="I11:N11"/>
    <mergeCell ref="D11:D12"/>
    <mergeCell ref="E11:H11"/>
    <mergeCell ref="G12:H12"/>
    <mergeCell ref="I5:N5"/>
    <mergeCell ref="F32:F48"/>
    <mergeCell ref="B7:L7"/>
    <mergeCell ref="D32:D48"/>
    <mergeCell ref="E32:E48"/>
    <mergeCell ref="D49:D65"/>
    <mergeCell ref="A83:A99"/>
    <mergeCell ref="B83:C99"/>
    <mergeCell ref="A100:A116"/>
    <mergeCell ref="B100:C116"/>
    <mergeCell ref="A117:A133"/>
    <mergeCell ref="B49:C65"/>
    <mergeCell ref="E49:E65"/>
    <mergeCell ref="D83:D99"/>
    <mergeCell ref="E83:E99"/>
    <mergeCell ref="F83:F99"/>
    <mergeCell ref="D100:D116"/>
    <mergeCell ref="E100:E116"/>
    <mergeCell ref="F100:F116"/>
    <mergeCell ref="E66:E82"/>
    <mergeCell ref="A15:A31"/>
    <mergeCell ref="D15:D31"/>
    <mergeCell ref="B15:C31"/>
    <mergeCell ref="E15:E31"/>
    <mergeCell ref="A32:A48"/>
    <mergeCell ref="A49:A65"/>
    <mergeCell ref="F66:F82"/>
    <mergeCell ref="A66:A82"/>
    <mergeCell ref="B66:C82"/>
    <mergeCell ref="D66:D82"/>
    <mergeCell ref="F15:F31"/>
    <mergeCell ref="B32:C48"/>
    <mergeCell ref="A11:A12"/>
    <mergeCell ref="B11:C12"/>
    <mergeCell ref="A14:L14"/>
    <mergeCell ref="B13:C13"/>
    <mergeCell ref="I12:J12"/>
    <mergeCell ref="G13:H13"/>
    <mergeCell ref="E184:E201"/>
    <mergeCell ref="F184:F201"/>
    <mergeCell ref="A135:L135"/>
    <mergeCell ref="A184:A201"/>
    <mergeCell ref="B184:C201"/>
    <mergeCell ref="D184:D201"/>
    <mergeCell ref="A136:A152"/>
    <mergeCell ref="B136:C152"/>
    <mergeCell ref="D136:D152"/>
    <mergeCell ref="E136:E152"/>
    <mergeCell ref="F136:F152"/>
    <mergeCell ref="A183:N183"/>
    <mergeCell ref="F153:F158"/>
    <mergeCell ref="B182:C182"/>
    <mergeCell ref="B153:C158"/>
    <mergeCell ref="A153:A158"/>
    <mergeCell ref="B165:C181"/>
    <mergeCell ref="D165:D181"/>
    <mergeCell ref="E165:E181"/>
    <mergeCell ref="F165:F181"/>
    <mergeCell ref="A165:A181"/>
  </mergeCells>
  <pageMargins left="0.39370078740157483" right="0.39370078740157483" top="0.39370078740157483" bottom="0.39370078740157483" header="0.31496062992125984" footer="0.31496062992125984"/>
  <pageSetup paperSize="9" scale="97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1"/>
  <sheetViews>
    <sheetView view="pageBreakPreview" topLeftCell="A13" zoomScale="120" zoomScaleNormal="100" zoomScaleSheetLayoutView="120" workbookViewId="0">
      <selection activeCell="I39" sqref="I39"/>
    </sheetView>
  </sheetViews>
  <sheetFormatPr defaultRowHeight="15" x14ac:dyDescent="0.25"/>
  <cols>
    <col min="2" max="2" width="8" customWidth="1"/>
    <col min="4" max="4" width="11.7109375" customWidth="1"/>
    <col min="5" max="5" width="6.28515625" customWidth="1"/>
    <col min="7" max="7" width="12.140625" customWidth="1"/>
    <col min="8" max="8" width="10.28515625" customWidth="1"/>
    <col min="9" max="9" width="12.85546875" customWidth="1"/>
    <col min="10" max="10" width="14.5703125" customWidth="1"/>
    <col min="11" max="12" width="14.7109375" customWidth="1"/>
    <col min="13" max="13" width="15" customWidth="1"/>
  </cols>
  <sheetData>
    <row r="1" spans="1:17" ht="15.75" x14ac:dyDescent="0.25">
      <c r="K1" s="163" t="s">
        <v>68</v>
      </c>
      <c r="L1" s="146"/>
      <c r="M1" s="146"/>
    </row>
    <row r="2" spans="1:17" ht="35.25" customHeight="1" x14ac:dyDescent="0.25">
      <c r="A2" s="1"/>
      <c r="B2" s="1"/>
      <c r="C2" s="1"/>
      <c r="D2" s="1"/>
      <c r="E2" s="1"/>
      <c r="F2" s="1"/>
      <c r="G2" s="1"/>
      <c r="H2" s="1"/>
      <c r="I2" s="51"/>
      <c r="J2" s="51"/>
      <c r="K2" s="164" t="s">
        <v>85</v>
      </c>
      <c r="L2" s="165"/>
      <c r="M2" s="165"/>
    </row>
    <row r="3" spans="1:17" ht="80.25" customHeight="1" x14ac:dyDescent="0.25">
      <c r="A3" s="1"/>
      <c r="B3" s="1"/>
      <c r="C3" s="1"/>
      <c r="D3" s="1"/>
      <c r="E3" s="1"/>
      <c r="F3" s="1"/>
      <c r="G3" s="1"/>
      <c r="H3" s="1"/>
      <c r="I3" s="48"/>
      <c r="J3" s="149" t="s">
        <v>75</v>
      </c>
      <c r="K3" s="149"/>
      <c r="L3" s="149"/>
      <c r="M3" s="149"/>
      <c r="N3" s="50"/>
      <c r="O3" s="50"/>
      <c r="P3" s="50"/>
      <c r="Q3" s="50"/>
    </row>
    <row r="4" spans="1:17" x14ac:dyDescent="0.25">
      <c r="A4" s="1"/>
      <c r="B4" s="126" t="s">
        <v>19</v>
      </c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7"/>
    </row>
    <row r="5" spans="1:17" x14ac:dyDescent="0.25">
      <c r="A5" s="1"/>
      <c r="B5" s="126" t="s">
        <v>37</v>
      </c>
      <c r="C5" s="127"/>
      <c r="D5" s="127"/>
      <c r="E5" s="127"/>
      <c r="F5" s="127"/>
      <c r="G5" s="127"/>
      <c r="H5" s="127"/>
      <c r="I5" s="127"/>
      <c r="J5" s="127"/>
      <c r="K5" s="127"/>
      <c r="L5" s="127"/>
      <c r="M5" s="127"/>
    </row>
    <row r="6" spans="1:17" x14ac:dyDescent="0.25">
      <c r="A6" s="1"/>
      <c r="B6" s="177" t="s">
        <v>58</v>
      </c>
      <c r="C6" s="178"/>
      <c r="D6" s="178"/>
      <c r="E6" s="178"/>
      <c r="F6" s="178"/>
      <c r="G6" s="178"/>
      <c r="H6" s="178"/>
      <c r="I6" s="178"/>
      <c r="J6" s="178"/>
      <c r="K6" s="178"/>
      <c r="L6" s="178"/>
      <c r="M6" s="178"/>
    </row>
    <row r="7" spans="1:17" ht="23.25" customHeight="1" x14ac:dyDescent="0.25">
      <c r="A7" s="141" t="s">
        <v>20</v>
      </c>
      <c r="B7" s="158"/>
      <c r="C7" s="141" t="s">
        <v>21</v>
      </c>
      <c r="D7" s="181"/>
      <c r="E7" s="158"/>
      <c r="F7" s="141" t="s">
        <v>64</v>
      </c>
      <c r="G7" s="158"/>
      <c r="H7" s="175" t="s">
        <v>23</v>
      </c>
      <c r="I7" s="183"/>
      <c r="J7" s="183"/>
      <c r="K7" s="183"/>
      <c r="L7" s="183"/>
      <c r="M7" s="183"/>
    </row>
    <row r="8" spans="1:17" ht="36.75" customHeight="1" x14ac:dyDescent="0.25">
      <c r="A8" s="179"/>
      <c r="B8" s="180"/>
      <c r="C8" s="179"/>
      <c r="D8" s="182"/>
      <c r="E8" s="180"/>
      <c r="F8" s="179"/>
      <c r="G8" s="180"/>
      <c r="H8" s="175" t="s">
        <v>8</v>
      </c>
      <c r="I8" s="176"/>
      <c r="J8" s="44" t="s">
        <v>53</v>
      </c>
      <c r="K8" s="44" t="s">
        <v>22</v>
      </c>
      <c r="L8" s="44" t="s">
        <v>10</v>
      </c>
      <c r="M8" s="8" t="s">
        <v>49</v>
      </c>
    </row>
    <row r="9" spans="1:17" x14ac:dyDescent="0.25">
      <c r="A9" s="141" t="s">
        <v>50</v>
      </c>
      <c r="B9" s="166"/>
      <c r="C9" s="141" t="s">
        <v>63</v>
      </c>
      <c r="D9" s="171"/>
      <c r="E9" s="166"/>
      <c r="F9" s="141" t="s">
        <v>59</v>
      </c>
      <c r="G9" s="166"/>
      <c r="H9" s="7">
        <v>2014</v>
      </c>
      <c r="I9" s="46">
        <f>J9+K9+L9+M9</f>
        <v>41807</v>
      </c>
      <c r="J9" s="46">
        <v>0</v>
      </c>
      <c r="K9" s="46">
        <f>K27+K45</f>
        <v>22424.1</v>
      </c>
      <c r="L9" s="46">
        <f>L27+L45</f>
        <v>18382.900000000001</v>
      </c>
      <c r="M9" s="46">
        <v>1000</v>
      </c>
    </row>
    <row r="10" spans="1:17" x14ac:dyDescent="0.25">
      <c r="A10" s="167"/>
      <c r="B10" s="168"/>
      <c r="C10" s="167"/>
      <c r="D10" s="172"/>
      <c r="E10" s="168"/>
      <c r="F10" s="167"/>
      <c r="G10" s="168"/>
      <c r="H10" s="7">
        <v>2015</v>
      </c>
      <c r="I10" s="46">
        <f t="shared" ref="I10:I16" si="0">J10+K10+L10+M10</f>
        <v>75721.599999999991</v>
      </c>
      <c r="J10" s="46">
        <v>0</v>
      </c>
      <c r="K10" s="46">
        <v>59713.7</v>
      </c>
      <c r="L10" s="46">
        <v>14707.9</v>
      </c>
      <c r="M10" s="46">
        <v>1300</v>
      </c>
    </row>
    <row r="11" spans="1:17" x14ac:dyDescent="0.25">
      <c r="A11" s="167"/>
      <c r="B11" s="168"/>
      <c r="C11" s="167"/>
      <c r="D11" s="172"/>
      <c r="E11" s="168"/>
      <c r="F11" s="167"/>
      <c r="G11" s="168"/>
      <c r="H11" s="7">
        <v>2016</v>
      </c>
      <c r="I11" s="46">
        <f t="shared" si="0"/>
        <v>152276.20000000001</v>
      </c>
      <c r="J11" s="46">
        <v>23955.8</v>
      </c>
      <c r="K11" s="46">
        <v>110355.8</v>
      </c>
      <c r="L11" s="46">
        <f>L29+L47</f>
        <v>17964.599999999999</v>
      </c>
      <c r="M11" s="46">
        <v>0</v>
      </c>
    </row>
    <row r="12" spans="1:17" x14ac:dyDescent="0.25">
      <c r="A12" s="167"/>
      <c r="B12" s="168"/>
      <c r="C12" s="167"/>
      <c r="D12" s="172"/>
      <c r="E12" s="168"/>
      <c r="F12" s="167"/>
      <c r="G12" s="168"/>
      <c r="H12" s="7">
        <v>2017</v>
      </c>
      <c r="I12" s="46">
        <f t="shared" si="0"/>
        <v>63976.600000000006</v>
      </c>
      <c r="J12" s="46">
        <f>J30+J48</f>
        <v>0</v>
      </c>
      <c r="K12" s="46">
        <f>K30+K48</f>
        <v>50576.9</v>
      </c>
      <c r="L12" s="46">
        <v>13399.7</v>
      </c>
      <c r="M12" s="46">
        <v>0</v>
      </c>
    </row>
    <row r="13" spans="1:17" x14ac:dyDescent="0.25">
      <c r="A13" s="167"/>
      <c r="B13" s="168"/>
      <c r="C13" s="167"/>
      <c r="D13" s="172"/>
      <c r="E13" s="168"/>
      <c r="F13" s="167"/>
      <c r="G13" s="168"/>
      <c r="H13" s="7">
        <v>2018</v>
      </c>
      <c r="I13" s="46">
        <f t="shared" si="0"/>
        <v>90407.9</v>
      </c>
      <c r="J13" s="46">
        <f t="shared" ref="J13:J18" si="1">J31+J49</f>
        <v>0</v>
      </c>
      <c r="K13" s="46">
        <v>81357.7</v>
      </c>
      <c r="L13" s="46">
        <v>9050.2000000000007</v>
      </c>
      <c r="M13" s="46">
        <v>0</v>
      </c>
    </row>
    <row r="14" spans="1:17" x14ac:dyDescent="0.25">
      <c r="A14" s="167"/>
      <c r="B14" s="168"/>
      <c r="C14" s="167"/>
      <c r="D14" s="172"/>
      <c r="E14" s="168"/>
      <c r="F14" s="167"/>
      <c r="G14" s="168"/>
      <c r="H14" s="7">
        <v>2019</v>
      </c>
      <c r="I14" s="46">
        <f t="shared" si="0"/>
        <v>66949.3</v>
      </c>
      <c r="J14" s="46">
        <f t="shared" si="1"/>
        <v>0</v>
      </c>
      <c r="K14" s="46">
        <v>56218.6</v>
      </c>
      <c r="L14" s="46">
        <v>9630.7000000000007</v>
      </c>
      <c r="M14" s="46">
        <v>1100</v>
      </c>
    </row>
    <row r="15" spans="1:17" x14ac:dyDescent="0.25">
      <c r="A15" s="167"/>
      <c r="B15" s="168"/>
      <c r="C15" s="167"/>
      <c r="D15" s="173"/>
      <c r="E15" s="168"/>
      <c r="F15" s="167"/>
      <c r="G15" s="168"/>
      <c r="H15" s="7">
        <v>2020</v>
      </c>
      <c r="I15" s="46">
        <f t="shared" si="0"/>
        <v>44782.5</v>
      </c>
      <c r="J15" s="46">
        <f t="shared" si="1"/>
        <v>0</v>
      </c>
      <c r="K15" s="46">
        <f t="shared" ref="K15" si="2">K33+K51</f>
        <v>38164.400000000001</v>
      </c>
      <c r="L15" s="46">
        <v>3918.1</v>
      </c>
      <c r="M15" s="46">
        <v>2700</v>
      </c>
    </row>
    <row r="16" spans="1:17" x14ac:dyDescent="0.25">
      <c r="A16" s="167"/>
      <c r="B16" s="168"/>
      <c r="C16" s="167"/>
      <c r="D16" s="172"/>
      <c r="E16" s="168"/>
      <c r="F16" s="167"/>
      <c r="G16" s="168"/>
      <c r="H16" s="7">
        <v>2021</v>
      </c>
      <c r="I16" s="46">
        <f t="shared" si="0"/>
        <v>69919.600000000006</v>
      </c>
      <c r="J16" s="46">
        <f t="shared" si="1"/>
        <v>0</v>
      </c>
      <c r="K16" s="46">
        <f>K34+K52</f>
        <v>54800</v>
      </c>
      <c r="L16" s="46">
        <v>15119.6</v>
      </c>
      <c r="M16" s="46">
        <v>0</v>
      </c>
    </row>
    <row r="17" spans="1:13" x14ac:dyDescent="0.25">
      <c r="A17" s="167"/>
      <c r="B17" s="168"/>
      <c r="C17" s="167"/>
      <c r="D17" s="172"/>
      <c r="E17" s="168"/>
      <c r="F17" s="167"/>
      <c r="G17" s="168"/>
      <c r="H17" s="7">
        <v>2022</v>
      </c>
      <c r="I17" s="46">
        <f>J17+K17+L17+M17</f>
        <v>95017.299999999988</v>
      </c>
      <c r="J17" s="46">
        <f t="shared" si="1"/>
        <v>0</v>
      </c>
      <c r="K17" s="46">
        <f>K35+K53</f>
        <v>84781.4</v>
      </c>
      <c r="L17" s="46">
        <f>L35+L53</f>
        <v>10235.9</v>
      </c>
      <c r="M17" s="46">
        <v>0</v>
      </c>
    </row>
    <row r="18" spans="1:13" x14ac:dyDescent="0.25">
      <c r="A18" s="167"/>
      <c r="B18" s="168"/>
      <c r="C18" s="167"/>
      <c r="D18" s="172"/>
      <c r="E18" s="168"/>
      <c r="F18" s="167"/>
      <c r="G18" s="168"/>
      <c r="H18" s="7">
        <v>2023</v>
      </c>
      <c r="I18" s="46">
        <f>J18+K18+L18+M18</f>
        <v>154125.601</v>
      </c>
      <c r="J18" s="46">
        <f t="shared" si="1"/>
        <v>0</v>
      </c>
      <c r="K18" s="46">
        <f t="shared" ref="K18:M18" si="3">K36+K54</f>
        <v>129689.60000000001</v>
      </c>
      <c r="L18" s="17">
        <v>24436.001</v>
      </c>
      <c r="M18" s="46">
        <f t="shared" si="3"/>
        <v>0</v>
      </c>
    </row>
    <row r="19" spans="1:13" x14ac:dyDescent="0.25">
      <c r="A19" s="167"/>
      <c r="B19" s="168"/>
      <c r="C19" s="167"/>
      <c r="D19" s="172"/>
      <c r="E19" s="168"/>
      <c r="F19" s="167"/>
      <c r="G19" s="168"/>
      <c r="H19" s="7">
        <v>2024</v>
      </c>
      <c r="I19" s="46">
        <f t="shared" ref="I19" si="4">J19+K19+L19+M19</f>
        <v>69247.900999999998</v>
      </c>
      <c r="J19" s="46">
        <f>J36+J54</f>
        <v>0</v>
      </c>
      <c r="K19" s="46">
        <v>63005.1</v>
      </c>
      <c r="L19" s="17">
        <v>6242.8010000000004</v>
      </c>
      <c r="M19" s="46">
        <f>M36+M54</f>
        <v>0</v>
      </c>
    </row>
    <row r="20" spans="1:13" x14ac:dyDescent="0.25">
      <c r="A20" s="167"/>
      <c r="B20" s="168"/>
      <c r="C20" s="167"/>
      <c r="D20" s="172"/>
      <c r="E20" s="168"/>
      <c r="F20" s="167"/>
      <c r="G20" s="168"/>
      <c r="H20" s="7">
        <v>2025</v>
      </c>
      <c r="I20" s="46">
        <f>SUM(J20:M20)</f>
        <v>73417.799999999988</v>
      </c>
      <c r="J20" s="46">
        <f t="shared" ref="J20:L20" si="5">J38+J56</f>
        <v>0</v>
      </c>
      <c r="K20" s="46">
        <f t="shared" si="5"/>
        <v>59557.599999999999</v>
      </c>
      <c r="L20" s="46">
        <f t="shared" si="5"/>
        <v>7685.8</v>
      </c>
      <c r="M20" s="46">
        <v>6174.4</v>
      </c>
    </row>
    <row r="21" spans="1:13" x14ac:dyDescent="0.25">
      <c r="A21" s="167"/>
      <c r="B21" s="168"/>
      <c r="C21" s="167"/>
      <c r="D21" s="172"/>
      <c r="E21" s="168"/>
      <c r="F21" s="167"/>
      <c r="G21" s="168"/>
      <c r="H21" s="7">
        <v>2026</v>
      </c>
      <c r="I21" s="46">
        <f>I39+I57</f>
        <v>72938.8</v>
      </c>
      <c r="J21" s="46">
        <f t="shared" ref="J21:L21" si="6">J39+J57</f>
        <v>0</v>
      </c>
      <c r="K21" s="46">
        <f t="shared" si="6"/>
        <v>64807.8</v>
      </c>
      <c r="L21" s="46">
        <f t="shared" si="6"/>
        <v>8131</v>
      </c>
      <c r="M21" s="46">
        <v>0</v>
      </c>
    </row>
    <row r="22" spans="1:13" x14ac:dyDescent="0.25">
      <c r="A22" s="167"/>
      <c r="B22" s="168"/>
      <c r="C22" s="167"/>
      <c r="D22" s="172"/>
      <c r="E22" s="168"/>
      <c r="F22" s="167"/>
      <c r="G22" s="168"/>
      <c r="H22" s="7">
        <v>2027</v>
      </c>
      <c r="I22" s="46">
        <f t="shared" ref="I22:I25" si="7">J22+K22+L22+M22</f>
        <v>66932.800000000003</v>
      </c>
      <c r="J22" s="46">
        <v>0</v>
      </c>
      <c r="K22" s="46">
        <v>55294.3</v>
      </c>
      <c r="L22" s="46">
        <f>L40+L58</f>
        <v>11638.5</v>
      </c>
      <c r="M22" s="46">
        <v>0</v>
      </c>
    </row>
    <row r="23" spans="1:13" x14ac:dyDescent="0.25">
      <c r="A23" s="167"/>
      <c r="B23" s="168"/>
      <c r="C23" s="167"/>
      <c r="D23" s="172"/>
      <c r="E23" s="168"/>
      <c r="F23" s="167"/>
      <c r="G23" s="168"/>
      <c r="H23" s="7">
        <v>2028</v>
      </c>
      <c r="I23" s="46">
        <f>J23+K23+L23+M23</f>
        <v>66852.800000000003</v>
      </c>
      <c r="J23" s="46">
        <v>0</v>
      </c>
      <c r="K23" s="46">
        <f>K40+K58</f>
        <v>55294.3</v>
      </c>
      <c r="L23" s="46">
        <f>L41+L59</f>
        <v>11558.5</v>
      </c>
      <c r="M23" s="46">
        <v>0</v>
      </c>
    </row>
    <row r="24" spans="1:13" x14ac:dyDescent="0.25">
      <c r="A24" s="167"/>
      <c r="B24" s="168"/>
      <c r="C24" s="167"/>
      <c r="D24" s="172"/>
      <c r="E24" s="168"/>
      <c r="F24" s="167"/>
      <c r="G24" s="168"/>
      <c r="H24" s="7">
        <v>2029</v>
      </c>
      <c r="I24" s="46">
        <f t="shared" si="7"/>
        <v>0</v>
      </c>
      <c r="J24" s="46">
        <v>0</v>
      </c>
      <c r="K24" s="46">
        <v>0</v>
      </c>
      <c r="L24" s="46">
        <v>0</v>
      </c>
      <c r="M24" s="46">
        <v>0</v>
      </c>
    </row>
    <row r="25" spans="1:13" x14ac:dyDescent="0.25">
      <c r="A25" s="169"/>
      <c r="B25" s="170"/>
      <c r="C25" s="169"/>
      <c r="D25" s="174"/>
      <c r="E25" s="170"/>
      <c r="F25" s="169"/>
      <c r="G25" s="170"/>
      <c r="H25" s="7">
        <v>2030</v>
      </c>
      <c r="I25" s="46">
        <f t="shared" si="7"/>
        <v>0</v>
      </c>
      <c r="J25" s="46">
        <f>J37+J61</f>
        <v>0</v>
      </c>
      <c r="K25" s="46">
        <v>0</v>
      </c>
      <c r="L25" s="46">
        <v>0</v>
      </c>
      <c r="M25" s="46">
        <f>M37+M61</f>
        <v>0</v>
      </c>
    </row>
    <row r="26" spans="1:13" ht="15" customHeight="1" x14ac:dyDescent="0.25">
      <c r="A26" s="175"/>
      <c r="B26" s="115"/>
      <c r="C26" s="175"/>
      <c r="D26" s="116"/>
      <c r="E26" s="115"/>
      <c r="F26" s="175" t="s">
        <v>24</v>
      </c>
      <c r="G26" s="115"/>
      <c r="H26" s="46"/>
      <c r="I26" s="46">
        <f>I9+I10+I11+I12+I13+I14+I15+I16+I17+I18+I19+I20+I21+I22+I23+I24+I25</f>
        <v>1204373.702</v>
      </c>
      <c r="J26" s="46">
        <f>J9+J10+J11+J12+J13+J14+J15+J16+J17+J18+J19+J20+J21+J22+J23+J24+J25</f>
        <v>23955.8</v>
      </c>
      <c r="K26" s="46">
        <f>K9+K10+K11+K12+K13+K14+K15+K16+K17+K18+K19+K20+K21+K22+K23+K24+K25</f>
        <v>986041.3</v>
      </c>
      <c r="L26" s="46">
        <f>SUM(L9:L25)</f>
        <v>182102.20199999999</v>
      </c>
      <c r="M26" s="46">
        <f>M9+M10+M11+M12+M13+M14+M15+M16+M17+M18+M19+M20+M21+M22+M25</f>
        <v>12274.4</v>
      </c>
    </row>
    <row r="27" spans="1:13" x14ac:dyDescent="0.25">
      <c r="A27" s="141" t="s">
        <v>25</v>
      </c>
      <c r="B27" s="166"/>
      <c r="C27" s="141" t="s">
        <v>56</v>
      </c>
      <c r="D27" s="171"/>
      <c r="E27" s="166"/>
      <c r="F27" s="141" t="s">
        <v>60</v>
      </c>
      <c r="G27" s="166"/>
      <c r="H27" s="7">
        <v>2014</v>
      </c>
      <c r="I27" s="46">
        <f>J27+K27+L27</f>
        <v>40807</v>
      </c>
      <c r="J27" s="46">
        <v>0</v>
      </c>
      <c r="K27" s="46">
        <v>22424.1</v>
      </c>
      <c r="L27" s="46">
        <v>18382.900000000001</v>
      </c>
      <c r="M27" s="46">
        <v>0</v>
      </c>
    </row>
    <row r="28" spans="1:13" x14ac:dyDescent="0.25">
      <c r="A28" s="167"/>
      <c r="B28" s="168"/>
      <c r="C28" s="167"/>
      <c r="D28" s="172"/>
      <c r="E28" s="168"/>
      <c r="F28" s="167"/>
      <c r="G28" s="168"/>
      <c r="H28" s="7">
        <v>2015</v>
      </c>
      <c r="I28" s="46">
        <f t="shared" ref="I28:I31" si="8">J28+K28+L28</f>
        <v>74421.599999999991</v>
      </c>
      <c r="J28" s="79">
        <v>0</v>
      </c>
      <c r="K28" s="79">
        <v>59713.7</v>
      </c>
      <c r="L28" s="79">
        <v>14707.9</v>
      </c>
      <c r="M28" s="46">
        <v>0</v>
      </c>
    </row>
    <row r="29" spans="1:13" x14ac:dyDescent="0.25">
      <c r="A29" s="167"/>
      <c r="B29" s="168"/>
      <c r="C29" s="167"/>
      <c r="D29" s="172"/>
      <c r="E29" s="168"/>
      <c r="F29" s="167"/>
      <c r="G29" s="168"/>
      <c r="H29" s="7">
        <v>2016</v>
      </c>
      <c r="I29" s="46">
        <f t="shared" si="8"/>
        <v>152276.20000000001</v>
      </c>
      <c r="J29" s="79">
        <v>23955.8</v>
      </c>
      <c r="K29" s="79">
        <v>110355.8</v>
      </c>
      <c r="L29" s="79">
        <v>17964.599999999999</v>
      </c>
      <c r="M29" s="46">
        <v>0</v>
      </c>
    </row>
    <row r="30" spans="1:13" x14ac:dyDescent="0.25">
      <c r="A30" s="167"/>
      <c r="B30" s="168"/>
      <c r="C30" s="167"/>
      <c r="D30" s="172"/>
      <c r="E30" s="168"/>
      <c r="F30" s="167"/>
      <c r="G30" s="168"/>
      <c r="H30" s="7">
        <v>2017</v>
      </c>
      <c r="I30" s="46">
        <f t="shared" si="8"/>
        <v>63976.600000000006</v>
      </c>
      <c r="J30" s="46">
        <v>0</v>
      </c>
      <c r="K30" s="46">
        <v>50576.9</v>
      </c>
      <c r="L30" s="46">
        <v>13399.7</v>
      </c>
      <c r="M30" s="46">
        <v>0</v>
      </c>
    </row>
    <row r="31" spans="1:13" x14ac:dyDescent="0.25">
      <c r="A31" s="167"/>
      <c r="B31" s="168"/>
      <c r="C31" s="167"/>
      <c r="D31" s="172"/>
      <c r="E31" s="168"/>
      <c r="F31" s="167"/>
      <c r="G31" s="168"/>
      <c r="H31" s="7">
        <v>2018</v>
      </c>
      <c r="I31" s="46">
        <f t="shared" si="8"/>
        <v>90407.9</v>
      </c>
      <c r="J31" s="46">
        <v>0</v>
      </c>
      <c r="K31" s="46">
        <v>81357.7</v>
      </c>
      <c r="L31" s="46">
        <v>9050.2000000000007</v>
      </c>
      <c r="M31" s="46">
        <v>0</v>
      </c>
    </row>
    <row r="32" spans="1:13" x14ac:dyDescent="0.25">
      <c r="A32" s="167"/>
      <c r="B32" s="168"/>
      <c r="C32" s="167"/>
      <c r="D32" s="172"/>
      <c r="E32" s="168"/>
      <c r="F32" s="167"/>
      <c r="G32" s="168"/>
      <c r="H32" s="7">
        <v>2019</v>
      </c>
      <c r="I32" s="46">
        <f t="shared" ref="I32:I34" si="9">J32+K32+L32+M32</f>
        <v>65849.3</v>
      </c>
      <c r="J32" s="46">
        <f t="shared" ref="J32" si="10">J50+J68</f>
        <v>0</v>
      </c>
      <c r="K32" s="46">
        <v>56218.6</v>
      </c>
      <c r="L32" s="46">
        <v>9630.7000000000007</v>
      </c>
      <c r="M32" s="46">
        <v>0</v>
      </c>
    </row>
    <row r="33" spans="1:13" x14ac:dyDescent="0.25">
      <c r="A33" s="167"/>
      <c r="B33" s="168"/>
      <c r="C33" s="167"/>
      <c r="D33" s="173"/>
      <c r="E33" s="168"/>
      <c r="F33" s="167"/>
      <c r="G33" s="168"/>
      <c r="H33" s="7">
        <v>2020</v>
      </c>
      <c r="I33" s="46">
        <f t="shared" si="9"/>
        <v>42081.3</v>
      </c>
      <c r="J33" s="46">
        <v>0</v>
      </c>
      <c r="K33" s="46">
        <v>38164.400000000001</v>
      </c>
      <c r="L33" s="46">
        <v>3916.9</v>
      </c>
      <c r="M33" s="46">
        <v>0</v>
      </c>
    </row>
    <row r="34" spans="1:13" x14ac:dyDescent="0.25">
      <c r="A34" s="167"/>
      <c r="B34" s="168"/>
      <c r="C34" s="167"/>
      <c r="D34" s="172"/>
      <c r="E34" s="168"/>
      <c r="F34" s="167"/>
      <c r="G34" s="168"/>
      <c r="H34" s="7">
        <v>2021</v>
      </c>
      <c r="I34" s="46">
        <f t="shared" si="9"/>
        <v>69919.600000000006</v>
      </c>
      <c r="J34" s="46">
        <f>+J35</f>
        <v>0</v>
      </c>
      <c r="K34" s="46">
        <v>54800</v>
      </c>
      <c r="L34" s="46">
        <v>15119.6</v>
      </c>
      <c r="M34" s="46">
        <v>0</v>
      </c>
    </row>
    <row r="35" spans="1:13" x14ac:dyDescent="0.25">
      <c r="A35" s="167"/>
      <c r="B35" s="168"/>
      <c r="C35" s="167"/>
      <c r="D35" s="172"/>
      <c r="E35" s="168"/>
      <c r="F35" s="167"/>
      <c r="G35" s="168"/>
      <c r="H35" s="7">
        <v>2022</v>
      </c>
      <c r="I35" s="46">
        <f>J35+K35+L35+M35</f>
        <v>95017.299999999988</v>
      </c>
      <c r="J35" s="46">
        <v>0</v>
      </c>
      <c r="K35" s="46">
        <v>84781.4</v>
      </c>
      <c r="L35" s="46">
        <v>10235.9</v>
      </c>
      <c r="M35" s="46">
        <v>0</v>
      </c>
    </row>
    <row r="36" spans="1:13" x14ac:dyDescent="0.25">
      <c r="A36" s="167"/>
      <c r="B36" s="168"/>
      <c r="C36" s="167"/>
      <c r="D36" s="172"/>
      <c r="E36" s="168"/>
      <c r="F36" s="167"/>
      <c r="G36" s="168"/>
      <c r="H36" s="7">
        <v>2023</v>
      </c>
      <c r="I36" s="46">
        <f>J36+K36+L36+M36</f>
        <v>154125.6</v>
      </c>
      <c r="J36" s="46">
        <v>0</v>
      </c>
      <c r="K36" s="46">
        <v>129689.60000000001</v>
      </c>
      <c r="L36" s="46">
        <v>24436</v>
      </c>
      <c r="M36" s="46">
        <v>0</v>
      </c>
    </row>
    <row r="37" spans="1:13" x14ac:dyDescent="0.25">
      <c r="A37" s="167"/>
      <c r="B37" s="168"/>
      <c r="C37" s="167"/>
      <c r="D37" s="172"/>
      <c r="E37" s="168"/>
      <c r="F37" s="167"/>
      <c r="G37" s="168"/>
      <c r="H37" s="7">
        <v>2024</v>
      </c>
      <c r="I37" s="46">
        <f>J37+K37+L37+M37</f>
        <v>69247.899999999994</v>
      </c>
      <c r="J37" s="46">
        <v>0</v>
      </c>
      <c r="K37" s="46">
        <v>63005.1</v>
      </c>
      <c r="L37" s="46">
        <v>6242.8</v>
      </c>
      <c r="M37" s="46">
        <v>0</v>
      </c>
    </row>
    <row r="38" spans="1:13" x14ac:dyDescent="0.25">
      <c r="A38" s="167"/>
      <c r="B38" s="168"/>
      <c r="C38" s="167"/>
      <c r="D38" s="172"/>
      <c r="E38" s="168"/>
      <c r="F38" s="167"/>
      <c r="G38" s="168"/>
      <c r="H38" s="7">
        <v>2025</v>
      </c>
      <c r="I38" s="46">
        <f t="shared" ref="I38:I43" si="11">J38+K38+L38+M38</f>
        <v>67123.399999999994</v>
      </c>
      <c r="J38" s="46">
        <v>0</v>
      </c>
      <c r="K38" s="46">
        <v>59557.599999999999</v>
      </c>
      <c r="L38" s="46">
        <v>7565.8</v>
      </c>
      <c r="M38" s="46">
        <v>0</v>
      </c>
    </row>
    <row r="39" spans="1:13" x14ac:dyDescent="0.25">
      <c r="A39" s="167"/>
      <c r="B39" s="168"/>
      <c r="C39" s="167"/>
      <c r="D39" s="172"/>
      <c r="E39" s="168"/>
      <c r="F39" s="167"/>
      <c r="G39" s="168"/>
      <c r="H39" s="7">
        <v>2026</v>
      </c>
      <c r="I39" s="46">
        <f>SUM(J39:M39)</f>
        <v>72457.8</v>
      </c>
      <c r="J39" s="46">
        <v>0</v>
      </c>
      <c r="K39" s="46">
        <v>64807.8</v>
      </c>
      <c r="L39" s="46">
        <v>7650</v>
      </c>
      <c r="M39" s="46">
        <v>0</v>
      </c>
    </row>
    <row r="40" spans="1:13" x14ac:dyDescent="0.25">
      <c r="A40" s="167"/>
      <c r="B40" s="168"/>
      <c r="C40" s="167"/>
      <c r="D40" s="172"/>
      <c r="E40" s="168"/>
      <c r="F40" s="167"/>
      <c r="G40" s="168"/>
      <c r="H40" s="7">
        <v>2027</v>
      </c>
      <c r="I40" s="46">
        <f t="shared" si="11"/>
        <v>66452.800000000003</v>
      </c>
      <c r="J40" s="46">
        <v>0</v>
      </c>
      <c r="K40" s="46">
        <v>55294.3</v>
      </c>
      <c r="L40" s="46">
        <v>11158.5</v>
      </c>
      <c r="M40" s="46">
        <v>0</v>
      </c>
    </row>
    <row r="41" spans="1:13" x14ac:dyDescent="0.25">
      <c r="A41" s="167"/>
      <c r="B41" s="168"/>
      <c r="C41" s="167"/>
      <c r="D41" s="172"/>
      <c r="E41" s="168"/>
      <c r="F41" s="167"/>
      <c r="G41" s="168"/>
      <c r="H41" s="7">
        <v>2028</v>
      </c>
      <c r="I41" s="46">
        <f t="shared" si="11"/>
        <v>66852.800000000003</v>
      </c>
      <c r="J41" s="46">
        <v>0</v>
      </c>
      <c r="K41" s="46">
        <v>55294.3</v>
      </c>
      <c r="L41" s="46">
        <v>11558.5</v>
      </c>
      <c r="M41" s="46">
        <v>0</v>
      </c>
    </row>
    <row r="42" spans="1:13" x14ac:dyDescent="0.25">
      <c r="A42" s="167"/>
      <c r="B42" s="168"/>
      <c r="C42" s="167"/>
      <c r="D42" s="172"/>
      <c r="E42" s="168"/>
      <c r="F42" s="167"/>
      <c r="G42" s="168"/>
      <c r="H42" s="7">
        <v>2029</v>
      </c>
      <c r="I42" s="46">
        <f t="shared" si="11"/>
        <v>0</v>
      </c>
      <c r="J42" s="46">
        <v>0</v>
      </c>
      <c r="K42" s="46">
        <v>0</v>
      </c>
      <c r="L42" s="46">
        <v>0</v>
      </c>
      <c r="M42" s="46">
        <v>0</v>
      </c>
    </row>
    <row r="43" spans="1:13" x14ac:dyDescent="0.25">
      <c r="A43" s="169"/>
      <c r="B43" s="170"/>
      <c r="C43" s="169"/>
      <c r="D43" s="174"/>
      <c r="E43" s="170"/>
      <c r="F43" s="169"/>
      <c r="G43" s="170"/>
      <c r="H43" s="7">
        <v>2030</v>
      </c>
      <c r="I43" s="46">
        <f t="shared" si="11"/>
        <v>0</v>
      </c>
      <c r="J43" s="46">
        <v>0</v>
      </c>
      <c r="K43" s="46">
        <v>0</v>
      </c>
      <c r="L43" s="46">
        <v>0</v>
      </c>
      <c r="M43" s="46">
        <v>0</v>
      </c>
    </row>
    <row r="44" spans="1:13" x14ac:dyDescent="0.25">
      <c r="A44" s="175"/>
      <c r="B44" s="115"/>
      <c r="C44" s="175"/>
      <c r="D44" s="116"/>
      <c r="E44" s="115"/>
      <c r="F44" s="175" t="s">
        <v>24</v>
      </c>
      <c r="G44" s="115"/>
      <c r="H44" s="17"/>
      <c r="I44" s="46">
        <f>I27+I28+I29+I30+I31+I32+I33+I34+I35+I36+I37+I38+I39+I40+I41+I42+I43</f>
        <v>1191017.1000000001</v>
      </c>
      <c r="J44" s="46">
        <f t="shared" ref="J44:M44" si="12">J27+J28+J29+J30+J31+J32+J33+J34+J35+J36+J37+J38+J39+J40+J41+J42+J43</f>
        <v>23955.8</v>
      </c>
      <c r="K44" s="46">
        <f t="shared" si="12"/>
        <v>986041.3</v>
      </c>
      <c r="L44" s="46">
        <f t="shared" si="12"/>
        <v>181019.99999999997</v>
      </c>
      <c r="M44" s="46">
        <f t="shared" si="12"/>
        <v>0</v>
      </c>
    </row>
    <row r="45" spans="1:13" x14ac:dyDescent="0.25">
      <c r="A45" s="185" t="s">
        <v>25</v>
      </c>
      <c r="B45" s="186"/>
      <c r="C45" s="185" t="s">
        <v>26</v>
      </c>
      <c r="D45" s="191"/>
      <c r="E45" s="186"/>
      <c r="F45" s="185" t="s">
        <v>61</v>
      </c>
      <c r="G45" s="186"/>
      <c r="H45" s="7">
        <v>2014</v>
      </c>
      <c r="I45" s="46">
        <v>1000</v>
      </c>
      <c r="J45" s="46">
        <v>0</v>
      </c>
      <c r="K45" s="46">
        <v>0</v>
      </c>
      <c r="L45" s="46">
        <v>0</v>
      </c>
      <c r="M45" s="46">
        <v>1000</v>
      </c>
    </row>
    <row r="46" spans="1:13" x14ac:dyDescent="0.25">
      <c r="A46" s="187"/>
      <c r="B46" s="188"/>
      <c r="C46" s="187"/>
      <c r="D46" s="192"/>
      <c r="E46" s="188"/>
      <c r="F46" s="187"/>
      <c r="G46" s="188"/>
      <c r="H46" s="7">
        <v>2015</v>
      </c>
      <c r="I46" s="46">
        <v>1300</v>
      </c>
      <c r="J46" s="46">
        <v>0</v>
      </c>
      <c r="K46" s="46">
        <v>0</v>
      </c>
      <c r="L46" s="46">
        <v>0</v>
      </c>
      <c r="M46" s="46">
        <v>1300</v>
      </c>
    </row>
    <row r="47" spans="1:13" x14ac:dyDescent="0.25">
      <c r="A47" s="187"/>
      <c r="B47" s="188"/>
      <c r="C47" s="187"/>
      <c r="D47" s="192"/>
      <c r="E47" s="188"/>
      <c r="F47" s="187"/>
      <c r="G47" s="188"/>
      <c r="H47" s="7">
        <v>2016</v>
      </c>
      <c r="I47" s="46">
        <v>0</v>
      </c>
      <c r="J47" s="46">
        <v>0</v>
      </c>
      <c r="K47" s="46">
        <v>0</v>
      </c>
      <c r="L47" s="46">
        <v>0</v>
      </c>
      <c r="M47" s="46">
        <v>0</v>
      </c>
    </row>
    <row r="48" spans="1:13" x14ac:dyDescent="0.25">
      <c r="A48" s="187"/>
      <c r="B48" s="188"/>
      <c r="C48" s="187"/>
      <c r="D48" s="192"/>
      <c r="E48" s="188"/>
      <c r="F48" s="187"/>
      <c r="G48" s="188"/>
      <c r="H48" s="7">
        <v>2017</v>
      </c>
      <c r="I48" s="46">
        <v>0</v>
      </c>
      <c r="J48" s="46">
        <v>0</v>
      </c>
      <c r="K48" s="46">
        <v>0</v>
      </c>
      <c r="L48" s="46">
        <v>0</v>
      </c>
      <c r="M48" s="46">
        <v>0</v>
      </c>
    </row>
    <row r="49" spans="1:13" x14ac:dyDescent="0.25">
      <c r="A49" s="187"/>
      <c r="B49" s="188"/>
      <c r="C49" s="187"/>
      <c r="D49" s="192"/>
      <c r="E49" s="188"/>
      <c r="F49" s="187"/>
      <c r="G49" s="188"/>
      <c r="H49" s="7">
        <v>2018</v>
      </c>
      <c r="I49" s="46">
        <v>0</v>
      </c>
      <c r="J49" s="46">
        <v>0</v>
      </c>
      <c r="K49" s="46">
        <v>0</v>
      </c>
      <c r="L49" s="46">
        <v>0</v>
      </c>
      <c r="M49" s="46">
        <v>0</v>
      </c>
    </row>
    <row r="50" spans="1:13" x14ac:dyDescent="0.25">
      <c r="A50" s="187"/>
      <c r="B50" s="188"/>
      <c r="C50" s="187"/>
      <c r="D50" s="192"/>
      <c r="E50" s="188"/>
      <c r="F50" s="187"/>
      <c r="G50" s="188"/>
      <c r="H50" s="7">
        <v>2019</v>
      </c>
      <c r="I50" s="46">
        <v>1100</v>
      </c>
      <c r="J50" s="46">
        <v>0</v>
      </c>
      <c r="K50" s="46">
        <v>0</v>
      </c>
      <c r="L50" s="46">
        <v>0</v>
      </c>
      <c r="M50" s="46">
        <v>1100</v>
      </c>
    </row>
    <row r="51" spans="1:13" x14ac:dyDescent="0.25">
      <c r="A51" s="187"/>
      <c r="B51" s="188"/>
      <c r="C51" s="187"/>
      <c r="D51" s="193"/>
      <c r="E51" s="188"/>
      <c r="F51" s="187"/>
      <c r="G51" s="188"/>
      <c r="H51" s="7">
        <v>2020</v>
      </c>
      <c r="I51" s="46">
        <f>J51+K51+L51++M51</f>
        <v>2701.2</v>
      </c>
      <c r="J51" s="46">
        <v>0</v>
      </c>
      <c r="K51" s="46">
        <v>0</v>
      </c>
      <c r="L51" s="46">
        <v>1.2</v>
      </c>
      <c r="M51" s="46">
        <v>2700</v>
      </c>
    </row>
    <row r="52" spans="1:13" x14ac:dyDescent="0.25">
      <c r="A52" s="187"/>
      <c r="B52" s="188"/>
      <c r="C52" s="187"/>
      <c r="D52" s="192"/>
      <c r="E52" s="188"/>
      <c r="F52" s="187"/>
      <c r="G52" s="188"/>
      <c r="H52" s="7">
        <v>2021</v>
      </c>
      <c r="I52" s="46">
        <v>0</v>
      </c>
      <c r="J52" s="46">
        <v>0</v>
      </c>
      <c r="K52" s="46">
        <v>0</v>
      </c>
      <c r="L52" s="46">
        <v>0</v>
      </c>
      <c r="M52" s="46">
        <v>0</v>
      </c>
    </row>
    <row r="53" spans="1:13" x14ac:dyDescent="0.25">
      <c r="A53" s="187"/>
      <c r="B53" s="188"/>
      <c r="C53" s="187"/>
      <c r="D53" s="192"/>
      <c r="E53" s="188"/>
      <c r="F53" s="187"/>
      <c r="G53" s="188"/>
      <c r="H53" s="7">
        <v>2022</v>
      </c>
      <c r="I53" s="46">
        <v>0</v>
      </c>
      <c r="J53" s="46">
        <v>0</v>
      </c>
      <c r="K53" s="46">
        <v>0</v>
      </c>
      <c r="L53" s="46">
        <v>0</v>
      </c>
      <c r="M53" s="46">
        <v>0</v>
      </c>
    </row>
    <row r="54" spans="1:13" x14ac:dyDescent="0.25">
      <c r="A54" s="187"/>
      <c r="B54" s="188"/>
      <c r="C54" s="187"/>
      <c r="D54" s="192"/>
      <c r="E54" s="188"/>
      <c r="F54" s="187"/>
      <c r="G54" s="188"/>
      <c r="H54" s="7">
        <v>2023</v>
      </c>
      <c r="I54" s="46">
        <v>1E-3</v>
      </c>
      <c r="J54" s="46">
        <v>0</v>
      </c>
      <c r="K54" s="46">
        <v>0</v>
      </c>
      <c r="L54" s="17">
        <v>1E-3</v>
      </c>
      <c r="M54" s="46">
        <v>0</v>
      </c>
    </row>
    <row r="55" spans="1:13" x14ac:dyDescent="0.25">
      <c r="A55" s="187"/>
      <c r="B55" s="188"/>
      <c r="C55" s="187"/>
      <c r="D55" s="192"/>
      <c r="E55" s="188"/>
      <c r="F55" s="187"/>
      <c r="G55" s="188"/>
      <c r="H55" s="7">
        <v>2024</v>
      </c>
      <c r="I55" s="46">
        <v>1E-3</v>
      </c>
      <c r="J55" s="46">
        <v>0</v>
      </c>
      <c r="K55" s="46">
        <v>0</v>
      </c>
      <c r="L55" s="17">
        <v>1E-3</v>
      </c>
      <c r="M55" s="46">
        <v>0</v>
      </c>
    </row>
    <row r="56" spans="1:13" x14ac:dyDescent="0.25">
      <c r="A56" s="187"/>
      <c r="B56" s="188"/>
      <c r="C56" s="187"/>
      <c r="D56" s="192"/>
      <c r="E56" s="188"/>
      <c r="F56" s="187"/>
      <c r="G56" s="188"/>
      <c r="H56" s="7">
        <v>2025</v>
      </c>
      <c r="I56" s="46">
        <v>6294.4</v>
      </c>
      <c r="J56" s="46">
        <v>0</v>
      </c>
      <c r="K56" s="46">
        <v>0</v>
      </c>
      <c r="L56" s="46">
        <v>120</v>
      </c>
      <c r="M56" s="46">
        <v>6174.4</v>
      </c>
    </row>
    <row r="57" spans="1:13" x14ac:dyDescent="0.25">
      <c r="A57" s="187"/>
      <c r="B57" s="188"/>
      <c r="C57" s="187"/>
      <c r="D57" s="192"/>
      <c r="E57" s="188"/>
      <c r="F57" s="187"/>
      <c r="G57" s="188"/>
      <c r="H57" s="7">
        <v>2026</v>
      </c>
      <c r="I57" s="46">
        <f>SUM(J57:M57)</f>
        <v>481</v>
      </c>
      <c r="J57" s="46">
        <v>0</v>
      </c>
      <c r="K57" s="46">
        <v>0</v>
      </c>
      <c r="L57" s="46">
        <v>481</v>
      </c>
      <c r="M57" s="46">
        <v>0</v>
      </c>
    </row>
    <row r="58" spans="1:13" x14ac:dyDescent="0.25">
      <c r="A58" s="187"/>
      <c r="B58" s="188"/>
      <c r="C58" s="187"/>
      <c r="D58" s="192"/>
      <c r="E58" s="188"/>
      <c r="F58" s="187"/>
      <c r="G58" s="188"/>
      <c r="H58" s="7">
        <v>2027</v>
      </c>
      <c r="I58" s="46">
        <f>SUM(J58:M58)</f>
        <v>480</v>
      </c>
      <c r="J58" s="46">
        <v>0</v>
      </c>
      <c r="K58" s="46">
        <v>0</v>
      </c>
      <c r="L58" s="46">
        <v>480</v>
      </c>
      <c r="M58" s="46">
        <v>0</v>
      </c>
    </row>
    <row r="59" spans="1:13" x14ac:dyDescent="0.25">
      <c r="A59" s="187"/>
      <c r="B59" s="188"/>
      <c r="C59" s="187"/>
      <c r="D59" s="192"/>
      <c r="E59" s="188"/>
      <c r="F59" s="187"/>
      <c r="G59" s="188"/>
      <c r="H59" s="7">
        <v>2028</v>
      </c>
      <c r="I59" s="46">
        <v>0</v>
      </c>
      <c r="J59" s="46">
        <v>0</v>
      </c>
      <c r="K59" s="46">
        <v>0</v>
      </c>
      <c r="L59" s="46">
        <v>0</v>
      </c>
      <c r="M59" s="46">
        <v>0</v>
      </c>
    </row>
    <row r="60" spans="1:13" x14ac:dyDescent="0.25">
      <c r="A60" s="187"/>
      <c r="B60" s="188"/>
      <c r="C60" s="187"/>
      <c r="D60" s="192"/>
      <c r="E60" s="188"/>
      <c r="F60" s="187"/>
      <c r="G60" s="188"/>
      <c r="H60" s="7">
        <v>2029</v>
      </c>
      <c r="I60" s="46">
        <v>0</v>
      </c>
      <c r="J60" s="46">
        <v>0</v>
      </c>
      <c r="K60" s="46">
        <v>0</v>
      </c>
      <c r="L60" s="46">
        <v>0</v>
      </c>
      <c r="M60" s="46">
        <v>0</v>
      </c>
    </row>
    <row r="61" spans="1:13" x14ac:dyDescent="0.25">
      <c r="A61" s="189"/>
      <c r="B61" s="190"/>
      <c r="C61" s="189"/>
      <c r="D61" s="194"/>
      <c r="E61" s="190"/>
      <c r="F61" s="189"/>
      <c r="G61" s="190"/>
      <c r="H61" s="7">
        <v>2030</v>
      </c>
      <c r="I61" s="46">
        <v>0</v>
      </c>
      <c r="J61" s="46">
        <v>0</v>
      </c>
      <c r="K61" s="46">
        <v>0</v>
      </c>
      <c r="L61" s="46">
        <v>0</v>
      </c>
      <c r="M61" s="46">
        <v>0</v>
      </c>
    </row>
    <row r="62" spans="1:13" ht="18" customHeight="1" x14ac:dyDescent="0.25">
      <c r="A62" s="138"/>
      <c r="B62" s="138"/>
      <c r="C62" s="138"/>
      <c r="D62" s="138"/>
      <c r="E62" s="138"/>
      <c r="F62" s="184" t="s">
        <v>24</v>
      </c>
      <c r="G62" s="184"/>
      <c r="H62" s="7"/>
      <c r="I62" s="17">
        <f>I45+I46+I47+I48+I49+I50+I51+I52+I53+I54+I55+I56+I57+I58+I59+I60+I61</f>
        <v>13356.601999999999</v>
      </c>
      <c r="J62" s="46">
        <f t="shared" ref="J62:M62" si="13">J45+J46+J47+J48+J49+J50+J51+J52+J53+J54+J55+J56+J57+J58+J59+J60+J61</f>
        <v>0</v>
      </c>
      <c r="K62" s="46">
        <f t="shared" si="13"/>
        <v>0</v>
      </c>
      <c r="L62" s="17">
        <v>1082.202</v>
      </c>
      <c r="M62" s="46">
        <f t="shared" si="13"/>
        <v>12274.4</v>
      </c>
    </row>
    <row r="63" spans="1:13" ht="9" hidden="1" customHeight="1" x14ac:dyDescent="0.25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</row>
    <row r="64" spans="1:13" x14ac:dyDescent="0.25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</row>
    <row r="65" spans="1:13" x14ac:dyDescent="0.25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</row>
    <row r="66" spans="1:13" x14ac:dyDescent="0.25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</row>
    <row r="67" spans="1:13" x14ac:dyDescent="0.25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</row>
    <row r="68" spans="1:13" x14ac:dyDescent="0.25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</row>
    <row r="69" spans="1:13" x14ac:dyDescent="0.25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</row>
    <row r="70" spans="1:13" x14ac:dyDescent="0.25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</row>
    <row r="71" spans="1:13" x14ac:dyDescent="0.25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</row>
  </sheetData>
  <mergeCells count="29">
    <mergeCell ref="A62:B62"/>
    <mergeCell ref="C62:E62"/>
    <mergeCell ref="F62:G62"/>
    <mergeCell ref="F44:G44"/>
    <mergeCell ref="C44:E44"/>
    <mergeCell ref="A44:B44"/>
    <mergeCell ref="A45:B61"/>
    <mergeCell ref="C45:E61"/>
    <mergeCell ref="F45:G61"/>
    <mergeCell ref="F26:G26"/>
    <mergeCell ref="A26:B26"/>
    <mergeCell ref="C26:E26"/>
    <mergeCell ref="A27:B43"/>
    <mergeCell ref="C27:E43"/>
    <mergeCell ref="F27:G43"/>
    <mergeCell ref="K1:M1"/>
    <mergeCell ref="K2:M2"/>
    <mergeCell ref="A9:B25"/>
    <mergeCell ref="C9:E25"/>
    <mergeCell ref="F9:G25"/>
    <mergeCell ref="H8:I8"/>
    <mergeCell ref="B4:M4"/>
    <mergeCell ref="B5:M5"/>
    <mergeCell ref="B6:M6"/>
    <mergeCell ref="F7:G8"/>
    <mergeCell ref="C7:E8"/>
    <mergeCell ref="A7:B8"/>
    <mergeCell ref="H7:M7"/>
    <mergeCell ref="J3:M3"/>
  </mergeCells>
  <pageMargins left="0.39370078740157483" right="0.39370078740157483" top="0.39370078740157483" bottom="0.39370078740157483" header="0.31496062992125984" footer="0.31496062992125984"/>
  <pageSetup paperSize="9" scale="94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прил 4 мероприятия (2)</vt:lpstr>
      <vt:lpstr>прил 2 мероприятия</vt:lpstr>
      <vt:lpstr>Прил 3 финансирование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2026-04-06T12:33:54Z</cp:lastPrinted>
  <dcterms:created xsi:type="dcterms:W3CDTF">2013-10-17T11:49:13Z</dcterms:created>
  <dcterms:modified xsi:type="dcterms:W3CDTF">2026-05-07T05:41:03Z</dcterms:modified>
</cp:coreProperties>
</file>