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 activeTab="4"/>
  </bookViews>
  <sheets>
    <sheet name="янв26" sheetId="14" r:id="rId1"/>
    <sheet name="фев26" sheetId="15" r:id="rId2"/>
    <sheet name="мар26" sheetId="16" r:id="rId3"/>
    <sheet name="апр26" sheetId="17" r:id="rId4"/>
    <sheet name="май26" sheetId="18" r:id="rId5"/>
  </sheets>
  <calcPr calcId="145621"/>
</workbook>
</file>

<file path=xl/calcChain.xml><?xml version="1.0" encoding="utf-8"?>
<calcChain xmlns="http://schemas.openxmlformats.org/spreadsheetml/2006/main">
  <c r="H65" i="18" l="1"/>
  <c r="H64" i="18"/>
  <c r="H63" i="18"/>
  <c r="H62" i="18"/>
  <c r="H61" i="18"/>
  <c r="H60" i="18"/>
  <c r="H59" i="18" s="1"/>
  <c r="G59" i="18"/>
  <c r="F59" i="18"/>
  <c r="E59" i="18"/>
  <c r="D59" i="18"/>
  <c r="C59" i="18"/>
  <c r="B59" i="18"/>
  <c r="A54" i="18"/>
  <c r="I50" i="18"/>
  <c r="I49" i="18"/>
  <c r="I48" i="18"/>
  <c r="I47" i="18"/>
  <c r="I46" i="18"/>
  <c r="I45" i="18"/>
  <c r="H44" i="18"/>
  <c r="G44" i="18"/>
  <c r="F44" i="18"/>
  <c r="E44" i="18"/>
  <c r="D44" i="18"/>
  <c r="C44" i="18"/>
  <c r="B44" i="18"/>
  <c r="I43" i="18"/>
  <c r="I42" i="18"/>
  <c r="I41" i="18"/>
  <c r="I40" i="18"/>
  <c r="I39" i="18"/>
  <c r="I38" i="18"/>
  <c r="H37" i="18"/>
  <c r="G37" i="18"/>
  <c r="F37" i="18"/>
  <c r="E37" i="18"/>
  <c r="D37" i="18"/>
  <c r="C37" i="18"/>
  <c r="B37" i="18"/>
  <c r="I36" i="18"/>
  <c r="I35" i="18"/>
  <c r="I34" i="18"/>
  <c r="I33" i="18"/>
  <c r="I32" i="18"/>
  <c r="I31" i="18"/>
  <c r="H30" i="18"/>
  <c r="G30" i="18"/>
  <c r="F30" i="18"/>
  <c r="E30" i="18"/>
  <c r="D30" i="18"/>
  <c r="C30" i="18"/>
  <c r="B30" i="18"/>
  <c r="H29" i="18"/>
  <c r="G29" i="18"/>
  <c r="F29" i="18"/>
  <c r="E29" i="18"/>
  <c r="D29" i="18"/>
  <c r="C29" i="18"/>
  <c r="I29" i="18" s="1"/>
  <c r="B29" i="18"/>
  <c r="H28" i="18"/>
  <c r="G28" i="18"/>
  <c r="F28" i="18"/>
  <c r="E28" i="18"/>
  <c r="D28" i="18"/>
  <c r="C28" i="18"/>
  <c r="B28" i="18"/>
  <c r="H27" i="18"/>
  <c r="G27" i="18"/>
  <c r="F27" i="18"/>
  <c r="E27" i="18"/>
  <c r="D27" i="18"/>
  <c r="C27" i="18"/>
  <c r="B27" i="18"/>
  <c r="H26" i="18"/>
  <c r="G26" i="18"/>
  <c r="F26" i="18"/>
  <c r="E26" i="18"/>
  <c r="D26" i="18"/>
  <c r="I26" i="18" s="1"/>
  <c r="C26" i="18"/>
  <c r="B26" i="18"/>
  <c r="H25" i="18"/>
  <c r="G25" i="18"/>
  <c r="F25" i="18"/>
  <c r="E25" i="18"/>
  <c r="D25" i="18"/>
  <c r="C25" i="18"/>
  <c r="B25" i="18"/>
  <c r="B23" i="18" s="1"/>
  <c r="H24" i="18"/>
  <c r="G24" i="18"/>
  <c r="F24" i="18"/>
  <c r="E24" i="18"/>
  <c r="D24" i="18"/>
  <c r="I24" i="18" s="1"/>
  <c r="C24" i="18"/>
  <c r="B24" i="18"/>
  <c r="H23" i="18"/>
  <c r="G23" i="18"/>
  <c r="H22" i="18"/>
  <c r="G22" i="18"/>
  <c r="F22" i="18"/>
  <c r="E22" i="18"/>
  <c r="D22" i="18"/>
  <c r="I22" i="18" s="1"/>
  <c r="C22" i="18"/>
  <c r="B22" i="18"/>
  <c r="H21" i="18"/>
  <c r="G21" i="18"/>
  <c r="F21" i="18"/>
  <c r="E21" i="18"/>
  <c r="D21" i="18"/>
  <c r="C21" i="18"/>
  <c r="B21" i="18"/>
  <c r="H20" i="18"/>
  <c r="G20" i="18"/>
  <c r="F20" i="18"/>
  <c r="E20" i="18"/>
  <c r="D20" i="18"/>
  <c r="C20" i="18"/>
  <c r="B20" i="18"/>
  <c r="H19" i="18"/>
  <c r="G19" i="18"/>
  <c r="F19" i="18"/>
  <c r="E19" i="18"/>
  <c r="D19" i="18"/>
  <c r="C19" i="18"/>
  <c r="B19" i="18"/>
  <c r="H18" i="18"/>
  <c r="H16" i="18" s="1"/>
  <c r="G18" i="18"/>
  <c r="F18" i="18"/>
  <c r="E18" i="18"/>
  <c r="D18" i="18"/>
  <c r="C18" i="18"/>
  <c r="B18" i="18"/>
  <c r="H17" i="18"/>
  <c r="G17" i="18"/>
  <c r="G16" i="18" s="1"/>
  <c r="F17" i="18"/>
  <c r="E17" i="18"/>
  <c r="D17" i="18"/>
  <c r="C17" i="18"/>
  <c r="B17" i="18"/>
  <c r="I17" i="18" s="1"/>
  <c r="I15" i="18"/>
  <c r="I14" i="18"/>
  <c r="I13" i="18"/>
  <c r="I12" i="18"/>
  <c r="I11" i="18"/>
  <c r="I10" i="18"/>
  <c r="H9" i="18"/>
  <c r="G9" i="18"/>
  <c r="F9" i="18"/>
  <c r="E9" i="18"/>
  <c r="D9" i="18"/>
  <c r="C9" i="18"/>
  <c r="B9" i="18"/>
  <c r="I44" i="18" l="1"/>
  <c r="C23" i="18"/>
  <c r="F23" i="18"/>
  <c r="C16" i="18"/>
  <c r="I18" i="18"/>
  <c r="F16" i="18"/>
  <c r="E23" i="18"/>
  <c r="I37" i="18"/>
  <c r="E16" i="18"/>
  <c r="I27" i="18"/>
  <c r="I25" i="18"/>
  <c r="I30" i="18"/>
  <c r="D23" i="18"/>
  <c r="I20" i="18"/>
  <c r="B16" i="18"/>
  <c r="I28" i="18"/>
  <c r="I23" i="18" s="1"/>
  <c r="I19" i="18"/>
  <c r="I9" i="18"/>
  <c r="D16" i="18"/>
  <c r="I21" i="18"/>
  <c r="H65" i="17"/>
  <c r="H64" i="17"/>
  <c r="H63" i="17"/>
  <c r="H62" i="17"/>
  <c r="H61" i="17"/>
  <c r="H60" i="17"/>
  <c r="H59" i="17" s="1"/>
  <c r="G59" i="17"/>
  <c r="F59" i="17"/>
  <c r="E59" i="17"/>
  <c r="D59" i="17"/>
  <c r="C59" i="17"/>
  <c r="B59" i="17"/>
  <c r="A54" i="17"/>
  <c r="I50" i="17"/>
  <c r="I49" i="17"/>
  <c r="I48" i="17"/>
  <c r="I47" i="17"/>
  <c r="I46" i="17"/>
  <c r="I45" i="17"/>
  <c r="H44" i="17"/>
  <c r="G44" i="17"/>
  <c r="F44" i="17"/>
  <c r="E44" i="17"/>
  <c r="D44" i="17"/>
  <c r="C44" i="17"/>
  <c r="B44" i="17"/>
  <c r="I43" i="17"/>
  <c r="I42" i="17"/>
  <c r="I41" i="17"/>
  <c r="I40" i="17"/>
  <c r="I39" i="17"/>
  <c r="I38" i="17"/>
  <c r="H37" i="17"/>
  <c r="G37" i="17"/>
  <c r="F37" i="17"/>
  <c r="E37" i="17"/>
  <c r="D37" i="17"/>
  <c r="C37" i="17"/>
  <c r="B37" i="17"/>
  <c r="I36" i="17"/>
  <c r="I35" i="17"/>
  <c r="I34" i="17"/>
  <c r="I33" i="17"/>
  <c r="I30" i="17" s="1"/>
  <c r="I32" i="17"/>
  <c r="I31" i="17"/>
  <c r="H30" i="17"/>
  <c r="G30" i="17"/>
  <c r="F30" i="17"/>
  <c r="E30" i="17"/>
  <c r="D30" i="17"/>
  <c r="C30" i="17"/>
  <c r="B30" i="17"/>
  <c r="H29" i="17"/>
  <c r="G29" i="17"/>
  <c r="F29" i="17"/>
  <c r="E29" i="17"/>
  <c r="D29" i="17"/>
  <c r="I29" i="17" s="1"/>
  <c r="C29" i="17"/>
  <c r="B29" i="17"/>
  <c r="H28" i="17"/>
  <c r="G28" i="17"/>
  <c r="F28" i="17"/>
  <c r="E28" i="17"/>
  <c r="D28" i="17"/>
  <c r="C28" i="17"/>
  <c r="B28" i="17"/>
  <c r="H27" i="17"/>
  <c r="G27" i="17"/>
  <c r="F27" i="17"/>
  <c r="E27" i="17"/>
  <c r="D27" i="17"/>
  <c r="C27" i="17"/>
  <c r="B27" i="17"/>
  <c r="H26" i="17"/>
  <c r="G26" i="17"/>
  <c r="F26" i="17"/>
  <c r="F23" i="17" s="1"/>
  <c r="E26" i="17"/>
  <c r="D26" i="17"/>
  <c r="C26" i="17"/>
  <c r="B26" i="17"/>
  <c r="H25" i="17"/>
  <c r="G25" i="17"/>
  <c r="F25" i="17"/>
  <c r="E25" i="17"/>
  <c r="D25" i="17"/>
  <c r="C25" i="17"/>
  <c r="B25" i="17"/>
  <c r="B23" i="17" s="1"/>
  <c r="H24" i="17"/>
  <c r="G24" i="17"/>
  <c r="F24" i="17"/>
  <c r="E24" i="17"/>
  <c r="D24" i="17"/>
  <c r="I24" i="17" s="1"/>
  <c r="C24" i="17"/>
  <c r="B24" i="17"/>
  <c r="H23" i="17"/>
  <c r="G23" i="17"/>
  <c r="H22" i="17"/>
  <c r="G22" i="17"/>
  <c r="F22" i="17"/>
  <c r="E22" i="17"/>
  <c r="D22" i="17"/>
  <c r="I22" i="17" s="1"/>
  <c r="C22" i="17"/>
  <c r="B22" i="17"/>
  <c r="H21" i="17"/>
  <c r="G21" i="17"/>
  <c r="F21" i="17"/>
  <c r="E21" i="17"/>
  <c r="D21" i="17"/>
  <c r="C21" i="17"/>
  <c r="B21" i="17"/>
  <c r="H20" i="17"/>
  <c r="G20" i="17"/>
  <c r="F20" i="17"/>
  <c r="E20" i="17"/>
  <c r="D20" i="17"/>
  <c r="C20" i="17"/>
  <c r="B20" i="17"/>
  <c r="H19" i="17"/>
  <c r="G19" i="17"/>
  <c r="F19" i="17"/>
  <c r="E19" i="17"/>
  <c r="D19" i="17"/>
  <c r="C19" i="17"/>
  <c r="B19" i="17"/>
  <c r="H18" i="17"/>
  <c r="H16" i="17" s="1"/>
  <c r="G18" i="17"/>
  <c r="F18" i="17"/>
  <c r="E18" i="17"/>
  <c r="D18" i="17"/>
  <c r="C18" i="17"/>
  <c r="C16" i="17" s="1"/>
  <c r="B18" i="17"/>
  <c r="H17" i="17"/>
  <c r="G17" i="17"/>
  <c r="G16" i="17" s="1"/>
  <c r="F17" i="17"/>
  <c r="E17" i="17"/>
  <c r="D17" i="17"/>
  <c r="I17" i="17" s="1"/>
  <c r="C17" i="17"/>
  <c r="B17" i="17"/>
  <c r="F16" i="17"/>
  <c r="I15" i="17"/>
  <c r="I14" i="17"/>
  <c r="I13" i="17"/>
  <c r="I12" i="17"/>
  <c r="I11" i="17"/>
  <c r="I10" i="17"/>
  <c r="H9" i="17"/>
  <c r="G9" i="17"/>
  <c r="F9" i="17"/>
  <c r="E9" i="17"/>
  <c r="D9" i="17"/>
  <c r="C9" i="17"/>
  <c r="B9" i="17"/>
  <c r="I16" i="18" l="1"/>
  <c r="C23" i="17"/>
  <c r="D23" i="17"/>
  <c r="E23" i="17"/>
  <c r="B16" i="17"/>
  <c r="I44" i="17"/>
  <c r="E16" i="17"/>
  <c r="I37" i="17"/>
  <c r="I27" i="17"/>
  <c r="I18" i="17"/>
  <c r="I26" i="17"/>
  <c r="I25" i="17"/>
  <c r="I28" i="17"/>
  <c r="I19" i="17"/>
  <c r="I21" i="17"/>
  <c r="I9" i="17"/>
  <c r="I20" i="17"/>
  <c r="D16" i="17"/>
  <c r="A54" i="16"/>
  <c r="H65" i="16"/>
  <c r="H64" i="16"/>
  <c r="H63" i="16"/>
  <c r="H62" i="16"/>
  <c r="H61" i="16"/>
  <c r="H60" i="16"/>
  <c r="G59" i="16"/>
  <c r="F59" i="16"/>
  <c r="E59" i="16"/>
  <c r="D59" i="16"/>
  <c r="C59" i="16"/>
  <c r="B59" i="16"/>
  <c r="I50" i="16"/>
  <c r="I49" i="16"/>
  <c r="I48" i="16"/>
  <c r="I47" i="16"/>
  <c r="I46" i="16"/>
  <c r="I45" i="16"/>
  <c r="H44" i="16"/>
  <c r="G44" i="16"/>
  <c r="F44" i="16"/>
  <c r="E44" i="16"/>
  <c r="D44" i="16"/>
  <c r="C44" i="16"/>
  <c r="B44" i="16"/>
  <c r="I43" i="16"/>
  <c r="I42" i="16"/>
  <c r="I41" i="16"/>
  <c r="I40" i="16"/>
  <c r="I39" i="16"/>
  <c r="I38" i="16"/>
  <c r="H37" i="16"/>
  <c r="G37" i="16"/>
  <c r="F37" i="16"/>
  <c r="E37" i="16"/>
  <c r="D37" i="16"/>
  <c r="C37" i="16"/>
  <c r="B37" i="16"/>
  <c r="I36" i="16"/>
  <c r="I35" i="16"/>
  <c r="I34" i="16"/>
  <c r="I33" i="16"/>
  <c r="I32" i="16"/>
  <c r="I31" i="16"/>
  <c r="H30" i="16"/>
  <c r="G30" i="16"/>
  <c r="F30" i="16"/>
  <c r="E30" i="16"/>
  <c r="D30" i="16"/>
  <c r="C30" i="16"/>
  <c r="B30" i="16"/>
  <c r="H29" i="16"/>
  <c r="G29" i="16"/>
  <c r="F29" i="16"/>
  <c r="E29" i="16"/>
  <c r="D29" i="16"/>
  <c r="C29" i="16"/>
  <c r="B29" i="16"/>
  <c r="I29" i="16" s="1"/>
  <c r="H28" i="16"/>
  <c r="G28" i="16"/>
  <c r="F28" i="16"/>
  <c r="E28" i="16"/>
  <c r="D28" i="16"/>
  <c r="C28" i="16"/>
  <c r="B28" i="16"/>
  <c r="H27" i="16"/>
  <c r="G27" i="16"/>
  <c r="F27" i="16"/>
  <c r="E27" i="16"/>
  <c r="E23" i="16" s="1"/>
  <c r="D27" i="16"/>
  <c r="D23" i="16" s="1"/>
  <c r="C27" i="16"/>
  <c r="C23" i="16" s="1"/>
  <c r="B27" i="16"/>
  <c r="I27" i="16" s="1"/>
  <c r="H26" i="16"/>
  <c r="G26" i="16"/>
  <c r="F26" i="16"/>
  <c r="E26" i="16"/>
  <c r="D26" i="16"/>
  <c r="C26" i="16"/>
  <c r="B26" i="16"/>
  <c r="I26" i="16" s="1"/>
  <c r="H25" i="16"/>
  <c r="G25" i="16"/>
  <c r="F25" i="16"/>
  <c r="F23" i="16" s="1"/>
  <c r="E25" i="16"/>
  <c r="D25" i="16"/>
  <c r="C25" i="16"/>
  <c r="B25" i="16"/>
  <c r="B23" i="16" s="1"/>
  <c r="I24" i="16"/>
  <c r="H24" i="16"/>
  <c r="G24" i="16"/>
  <c r="F24" i="16"/>
  <c r="E24" i="16"/>
  <c r="D24" i="16"/>
  <c r="C24" i="16"/>
  <c r="B24" i="16"/>
  <c r="H23" i="16"/>
  <c r="G23" i="16"/>
  <c r="H22" i="16"/>
  <c r="G22" i="16"/>
  <c r="F22" i="16"/>
  <c r="E22" i="16"/>
  <c r="D22" i="16"/>
  <c r="C22" i="16"/>
  <c r="B22" i="16"/>
  <c r="I22" i="16" s="1"/>
  <c r="H21" i="16"/>
  <c r="G21" i="16"/>
  <c r="F21" i="16"/>
  <c r="E21" i="16"/>
  <c r="D21" i="16"/>
  <c r="C21" i="16"/>
  <c r="B21" i="16"/>
  <c r="I21" i="16" s="1"/>
  <c r="H20" i="16"/>
  <c r="G20" i="16"/>
  <c r="F20" i="16"/>
  <c r="E20" i="16"/>
  <c r="D20" i="16"/>
  <c r="C20" i="16"/>
  <c r="B20" i="16"/>
  <c r="H19" i="16"/>
  <c r="G19" i="16"/>
  <c r="F19" i="16"/>
  <c r="E19" i="16"/>
  <c r="D19" i="16"/>
  <c r="C19" i="16"/>
  <c r="B19" i="16"/>
  <c r="H18" i="16"/>
  <c r="H16" i="16" s="1"/>
  <c r="G18" i="16"/>
  <c r="F18" i="16"/>
  <c r="F16" i="16" s="1"/>
  <c r="E18" i="16"/>
  <c r="D18" i="16"/>
  <c r="C18" i="16"/>
  <c r="B18" i="16"/>
  <c r="H17" i="16"/>
  <c r="G17" i="16"/>
  <c r="G16" i="16" s="1"/>
  <c r="F17" i="16"/>
  <c r="E17" i="16"/>
  <c r="D17" i="16"/>
  <c r="C17" i="16"/>
  <c r="B17" i="16"/>
  <c r="I17" i="16" s="1"/>
  <c r="E16" i="16"/>
  <c r="D16" i="16"/>
  <c r="I15" i="16"/>
  <c r="I14" i="16"/>
  <c r="I13" i="16"/>
  <c r="I12" i="16"/>
  <c r="I11" i="16"/>
  <c r="I10" i="16"/>
  <c r="H9" i="16"/>
  <c r="G9" i="16"/>
  <c r="F9" i="16"/>
  <c r="E9" i="16"/>
  <c r="D9" i="16"/>
  <c r="C9" i="16"/>
  <c r="B9" i="16"/>
  <c r="I23" i="17" l="1"/>
  <c r="I16" i="17"/>
  <c r="H59" i="16"/>
  <c r="I44" i="16"/>
  <c r="I20" i="16"/>
  <c r="I19" i="16"/>
  <c r="I25" i="16"/>
  <c r="I28" i="16"/>
  <c r="I23" i="16" s="1"/>
  <c r="I37" i="16"/>
  <c r="C16" i="16"/>
  <c r="I30" i="16"/>
  <c r="I18" i="16"/>
  <c r="B16" i="16"/>
  <c r="I9" i="16"/>
  <c r="I16" i="16"/>
  <c r="H65" i="15"/>
  <c r="H64" i="15"/>
  <c r="H63" i="15"/>
  <c r="H62" i="15"/>
  <c r="H61" i="15"/>
  <c r="H60" i="15"/>
  <c r="G59" i="15"/>
  <c r="F59" i="15"/>
  <c r="E59" i="15"/>
  <c r="D59" i="15"/>
  <c r="C59" i="15"/>
  <c r="B59" i="15"/>
  <c r="I50" i="15"/>
  <c r="I49" i="15"/>
  <c r="I48" i="15"/>
  <c r="I47" i="15"/>
  <c r="I46" i="15"/>
  <c r="I45" i="15"/>
  <c r="H44" i="15"/>
  <c r="G44" i="15"/>
  <c r="F44" i="15"/>
  <c r="E44" i="15"/>
  <c r="D44" i="15"/>
  <c r="C44" i="15"/>
  <c r="B44" i="15"/>
  <c r="I43" i="15"/>
  <c r="I42" i="15"/>
  <c r="I41" i="15"/>
  <c r="I40" i="15"/>
  <c r="I39" i="15"/>
  <c r="I38" i="15"/>
  <c r="H37" i="15"/>
  <c r="G37" i="15"/>
  <c r="F37" i="15"/>
  <c r="E37" i="15"/>
  <c r="D37" i="15"/>
  <c r="C37" i="15"/>
  <c r="B37" i="15"/>
  <c r="I36" i="15"/>
  <c r="I35" i="15"/>
  <c r="I34" i="15"/>
  <c r="I33" i="15"/>
  <c r="I32" i="15"/>
  <c r="I30" i="15" s="1"/>
  <c r="I31" i="15"/>
  <c r="H30" i="15"/>
  <c r="G30" i="15"/>
  <c r="F30" i="15"/>
  <c r="E30" i="15"/>
  <c r="D30" i="15"/>
  <c r="C30" i="15"/>
  <c r="B30" i="15"/>
  <c r="I29" i="15"/>
  <c r="H29" i="15"/>
  <c r="G29" i="15"/>
  <c r="F29" i="15"/>
  <c r="E29" i="15"/>
  <c r="D29" i="15"/>
  <c r="C29" i="15"/>
  <c r="B29" i="15"/>
  <c r="H28" i="15"/>
  <c r="G28" i="15"/>
  <c r="F28" i="15"/>
  <c r="E28" i="15"/>
  <c r="D28" i="15"/>
  <c r="C28" i="15"/>
  <c r="B28" i="15"/>
  <c r="H27" i="15"/>
  <c r="G27" i="15"/>
  <c r="F27" i="15"/>
  <c r="E27" i="15"/>
  <c r="E23" i="15" s="1"/>
  <c r="D27" i="15"/>
  <c r="C27" i="15"/>
  <c r="B27" i="15"/>
  <c r="B23" i="15" s="1"/>
  <c r="I26" i="15"/>
  <c r="H26" i="15"/>
  <c r="G26" i="15"/>
  <c r="F26" i="15"/>
  <c r="E26" i="15"/>
  <c r="D26" i="15"/>
  <c r="C26" i="15"/>
  <c r="B26" i="15"/>
  <c r="I25" i="15"/>
  <c r="H25" i="15"/>
  <c r="G25" i="15"/>
  <c r="F25" i="15"/>
  <c r="E25" i="15"/>
  <c r="D25" i="15"/>
  <c r="C25" i="15"/>
  <c r="B25" i="15"/>
  <c r="I24" i="15"/>
  <c r="H24" i="15"/>
  <c r="G24" i="15"/>
  <c r="F24" i="15"/>
  <c r="E24" i="15"/>
  <c r="D24" i="15"/>
  <c r="C24" i="15"/>
  <c r="B24" i="15"/>
  <c r="H23" i="15"/>
  <c r="G23" i="15"/>
  <c r="F23" i="15"/>
  <c r="D23" i="15"/>
  <c r="C23" i="15"/>
  <c r="H22" i="15"/>
  <c r="G22" i="15"/>
  <c r="F22" i="15"/>
  <c r="E22" i="15"/>
  <c r="D22" i="15"/>
  <c r="C22" i="15"/>
  <c r="B22" i="15"/>
  <c r="I22" i="15" s="1"/>
  <c r="H21" i="15"/>
  <c r="G21" i="15"/>
  <c r="F21" i="15"/>
  <c r="E21" i="15"/>
  <c r="D21" i="15"/>
  <c r="C21" i="15"/>
  <c r="C16" i="15" s="1"/>
  <c r="B21" i="15"/>
  <c r="H20" i="15"/>
  <c r="G20" i="15"/>
  <c r="F20" i="15"/>
  <c r="E20" i="15"/>
  <c r="D20" i="15"/>
  <c r="C20" i="15"/>
  <c r="B20" i="15"/>
  <c r="H19" i="15"/>
  <c r="G19" i="15"/>
  <c r="F19" i="15"/>
  <c r="E19" i="15"/>
  <c r="E16" i="15" s="1"/>
  <c r="D19" i="15"/>
  <c r="C19" i="15"/>
  <c r="B19" i="15"/>
  <c r="H18" i="15"/>
  <c r="H16" i="15" s="1"/>
  <c r="G18" i="15"/>
  <c r="F18" i="15"/>
  <c r="E18" i="15"/>
  <c r="D18" i="15"/>
  <c r="C18" i="15"/>
  <c r="B18" i="15"/>
  <c r="I17" i="15"/>
  <c r="H17" i="15"/>
  <c r="G17" i="15"/>
  <c r="G16" i="15" s="1"/>
  <c r="F17" i="15"/>
  <c r="E17" i="15"/>
  <c r="D17" i="15"/>
  <c r="C17" i="15"/>
  <c r="B17" i="15"/>
  <c r="I15" i="15"/>
  <c r="I14" i="15"/>
  <c r="I13" i="15"/>
  <c r="I12" i="15"/>
  <c r="I11" i="15"/>
  <c r="I10" i="15"/>
  <c r="H9" i="15"/>
  <c r="G9" i="15"/>
  <c r="F9" i="15"/>
  <c r="E9" i="15"/>
  <c r="D9" i="15"/>
  <c r="C9" i="15"/>
  <c r="B9" i="15"/>
  <c r="H59" i="15" l="1"/>
  <c r="I27" i="15"/>
  <c r="I28" i="15"/>
  <c r="I23" i="15" s="1"/>
  <c r="I44" i="15"/>
  <c r="I37" i="15"/>
  <c r="I20" i="15"/>
  <c r="I18" i="15"/>
  <c r="F16" i="15"/>
  <c r="I21" i="15"/>
  <c r="D16" i="15"/>
  <c r="I19" i="15"/>
  <c r="I9" i="15"/>
  <c r="B16" i="15"/>
  <c r="H65" i="14"/>
  <c r="H64" i="14"/>
  <c r="H63" i="14"/>
  <c r="H62" i="14"/>
  <c r="H61" i="14"/>
  <c r="H60" i="14"/>
  <c r="G59" i="14"/>
  <c r="F59" i="14"/>
  <c r="E59" i="14"/>
  <c r="D59" i="14"/>
  <c r="C59" i="14"/>
  <c r="B59" i="14"/>
  <c r="I50" i="14"/>
  <c r="I49" i="14"/>
  <c r="I48" i="14"/>
  <c r="I47" i="14"/>
  <c r="I46" i="14"/>
  <c r="I45" i="14"/>
  <c r="H44" i="14"/>
  <c r="G44" i="14"/>
  <c r="F44" i="14"/>
  <c r="E44" i="14"/>
  <c r="D44" i="14"/>
  <c r="C44" i="14"/>
  <c r="B44" i="14"/>
  <c r="I43" i="14"/>
  <c r="I42" i="14"/>
  <c r="I41" i="14"/>
  <c r="I40" i="14"/>
  <c r="I39" i="14"/>
  <c r="I38" i="14"/>
  <c r="H37" i="14"/>
  <c r="G37" i="14"/>
  <c r="F37" i="14"/>
  <c r="E37" i="14"/>
  <c r="D37" i="14"/>
  <c r="C37" i="14"/>
  <c r="B37" i="14"/>
  <c r="I36" i="14"/>
  <c r="I35" i="14"/>
  <c r="I34" i="14"/>
  <c r="I33" i="14"/>
  <c r="I32" i="14"/>
  <c r="I31" i="14"/>
  <c r="H30" i="14"/>
  <c r="G30" i="14"/>
  <c r="F30" i="14"/>
  <c r="E30" i="14"/>
  <c r="D30" i="14"/>
  <c r="C30" i="14"/>
  <c r="B30" i="14"/>
  <c r="I29" i="14"/>
  <c r="H29" i="14"/>
  <c r="G29" i="14"/>
  <c r="F29" i="14"/>
  <c r="E29" i="14"/>
  <c r="D29" i="14"/>
  <c r="C29" i="14"/>
  <c r="B29" i="14"/>
  <c r="H28" i="14"/>
  <c r="G28" i="14"/>
  <c r="F28" i="14"/>
  <c r="E28" i="14"/>
  <c r="D28" i="14"/>
  <c r="C28" i="14"/>
  <c r="B28" i="14"/>
  <c r="H27" i="14"/>
  <c r="G27" i="14"/>
  <c r="F27" i="14"/>
  <c r="E27" i="14"/>
  <c r="D27" i="14"/>
  <c r="C27" i="14"/>
  <c r="B27" i="14"/>
  <c r="H26" i="14"/>
  <c r="G26" i="14"/>
  <c r="F26" i="14"/>
  <c r="E26" i="14"/>
  <c r="D26" i="14"/>
  <c r="C26" i="14"/>
  <c r="B26" i="14"/>
  <c r="H25" i="14"/>
  <c r="G25" i="14"/>
  <c r="F25" i="14"/>
  <c r="E25" i="14"/>
  <c r="D25" i="14"/>
  <c r="C25" i="14"/>
  <c r="B25" i="14"/>
  <c r="I24" i="14"/>
  <c r="H24" i="14"/>
  <c r="G24" i="14"/>
  <c r="F24" i="14"/>
  <c r="E24" i="14"/>
  <c r="D24" i="14"/>
  <c r="C24" i="14"/>
  <c r="B24" i="14"/>
  <c r="H23" i="14"/>
  <c r="G23" i="14"/>
  <c r="H22" i="14"/>
  <c r="G22" i="14"/>
  <c r="F22" i="14"/>
  <c r="E22" i="14"/>
  <c r="D22" i="14"/>
  <c r="C22" i="14"/>
  <c r="B22" i="14"/>
  <c r="H21" i="14"/>
  <c r="G21" i="14"/>
  <c r="F21" i="14"/>
  <c r="E21" i="14"/>
  <c r="D21" i="14"/>
  <c r="C21" i="14"/>
  <c r="B21" i="14"/>
  <c r="H20" i="14"/>
  <c r="G20" i="14"/>
  <c r="F20" i="14"/>
  <c r="E20" i="14"/>
  <c r="D20" i="14"/>
  <c r="C20" i="14"/>
  <c r="B20" i="14"/>
  <c r="H19" i="14"/>
  <c r="G19" i="14"/>
  <c r="F19" i="14"/>
  <c r="E19" i="14"/>
  <c r="D19" i="14"/>
  <c r="C19" i="14"/>
  <c r="B19" i="14"/>
  <c r="H18" i="14"/>
  <c r="H16" i="14" s="1"/>
  <c r="G18" i="14"/>
  <c r="F18" i="14"/>
  <c r="E18" i="14"/>
  <c r="D18" i="14"/>
  <c r="C18" i="14"/>
  <c r="B18" i="14"/>
  <c r="H17" i="14"/>
  <c r="G17" i="14"/>
  <c r="I17" i="14" s="1"/>
  <c r="F17" i="14"/>
  <c r="E17" i="14"/>
  <c r="D17" i="14"/>
  <c r="C17" i="14"/>
  <c r="B17" i="14"/>
  <c r="I15" i="14"/>
  <c r="I14" i="14"/>
  <c r="I13" i="14"/>
  <c r="I12" i="14"/>
  <c r="I11" i="14"/>
  <c r="I10" i="14"/>
  <c r="H9" i="14"/>
  <c r="G9" i="14"/>
  <c r="F9" i="14"/>
  <c r="E9" i="14"/>
  <c r="D9" i="14"/>
  <c r="C9" i="14"/>
  <c r="B9" i="14"/>
  <c r="I16" i="15" l="1"/>
  <c r="I25" i="14"/>
  <c r="I37" i="14"/>
  <c r="C23" i="14"/>
  <c r="G16" i="14"/>
  <c r="I22" i="14"/>
  <c r="F16" i="14"/>
  <c r="H59" i="14"/>
  <c r="E23" i="14"/>
  <c r="B16" i="14"/>
  <c r="C16" i="14"/>
  <c r="I44" i="14"/>
  <c r="D23" i="14"/>
  <c r="D16" i="14"/>
  <c r="I26" i="14"/>
  <c r="B23" i="14"/>
  <c r="F23" i="14"/>
  <c r="I28" i="14"/>
  <c r="I27" i="14"/>
  <c r="I20" i="14"/>
  <c r="I19" i="14"/>
  <c r="I30" i="14"/>
  <c r="I21" i="14"/>
  <c r="I18" i="14"/>
  <c r="E16" i="14"/>
  <c r="I9" i="14"/>
  <c r="I23" i="14" l="1"/>
  <c r="I16" i="14"/>
</calcChain>
</file>

<file path=xl/sharedStrings.xml><?xml version="1.0" encoding="utf-8"?>
<sst xmlns="http://schemas.openxmlformats.org/spreadsheetml/2006/main" count="357" uniqueCount="30">
  <si>
    <t>Информация об объеме фактического полезного отпуска электроэнергии потребителям АО "Тамбовская областная сбытовая компания"</t>
  </si>
  <si>
    <t>кВт.ч</t>
  </si>
  <si>
    <t>Территориальная сетевая организация</t>
  </si>
  <si>
    <t>ВСЕГО</t>
  </si>
  <si>
    <t>АО "ОРЭС-Тамбов"</t>
  </si>
  <si>
    <t>АО "Тамбовская сетевая компания"</t>
  </si>
  <si>
    <t>ОАО "РЖД"</t>
  </si>
  <si>
    <t>Филиал ПАО "Россети Центр"-"Тамбовэнерго"</t>
  </si>
  <si>
    <t>АО "Оборонэнерго"</t>
  </si>
  <si>
    <t>ПАО "Россети"</t>
  </si>
  <si>
    <t>Филиал ПАО "Россети Центр"-"Липецкэнерго"</t>
  </si>
  <si>
    <t>Полезный отпуск всего, в том числе:</t>
  </si>
  <si>
    <t>ФСК</t>
  </si>
  <si>
    <t>ВН</t>
  </si>
  <si>
    <t>СН I</t>
  </si>
  <si>
    <t>СН II</t>
  </si>
  <si>
    <t>НН</t>
  </si>
  <si>
    <t>ГН</t>
  </si>
  <si>
    <t>Полезный отпуск прочим потребителям, в том числе:</t>
  </si>
  <si>
    <t>Полезный отпуск населению, в том числе:</t>
  </si>
  <si>
    <t>с коэф-том=1, в том числе:</t>
  </si>
  <si>
    <t>с коэф-том=0,75, в том числе:</t>
  </si>
  <si>
    <t>с коэф-том=0,7, в том числе:</t>
  </si>
  <si>
    <t>Информация об объеме фактического полезного отпуска мощности потребителям АО "Тамбовская областная сбытовая компания"</t>
  </si>
  <si>
    <t>кВт</t>
  </si>
  <si>
    <t>за январь 2026 года</t>
  </si>
  <si>
    <t>за февраль 2026 года</t>
  </si>
  <si>
    <t>за март 2026 года</t>
  </si>
  <si>
    <t>за апрель 2026 года</t>
  </si>
  <si>
    <t>за май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</si>
</sst>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5" fillId="0" borderId="2" xfId="1" applyFont="1" applyBorder="1" applyAlignment="1">
      <alignment horizontal="centerContinuous" vertical="center" wrapText="1"/>
    </xf>
    <xf numFmtId="0" fontId="5" fillId="0" borderId="1" xfId="1" applyFont="1" applyBorder="1" applyAlignment="1">
      <alignment horizontal="centerContinuous" vertical="center" wrapText="1"/>
    </xf>
    <xf numFmtId="0" fontId="5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3" fontId="0" fillId="0" borderId="0" xfId="0" applyNumberFormat="1"/>
    <xf numFmtId="165" fontId="0" fillId="0" borderId="0" xfId="0" applyNumberFormat="1"/>
    <xf numFmtId="0" fontId="0" fillId="0" borderId="0" xfId="0" applyFill="1"/>
    <xf numFmtId="164" fontId="5" fillId="0" borderId="0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Обычный_Январь 20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opLeftCell="A37" workbookViewId="0">
      <selection activeCell="G61" sqref="G61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26" t="s">
        <v>0</v>
      </c>
      <c r="B3" s="26"/>
      <c r="C3" s="26"/>
      <c r="D3" s="26"/>
      <c r="E3" s="26"/>
      <c r="F3" s="26"/>
      <c r="G3" s="26"/>
      <c r="H3" s="26"/>
      <c r="I3" s="1"/>
    </row>
    <row r="4" spans="1:9" ht="15.75" x14ac:dyDescent="0.25">
      <c r="A4" s="27" t="s">
        <v>25</v>
      </c>
      <c r="B4" s="27"/>
      <c r="C4" s="27"/>
      <c r="D4" s="27"/>
      <c r="E4" s="27"/>
      <c r="F4" s="27"/>
      <c r="G4" s="27"/>
      <c r="H4" s="27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19" t="s">
        <v>1</v>
      </c>
    </row>
    <row r="7" spans="1:9" x14ac:dyDescent="0.25">
      <c r="A7" s="28"/>
      <c r="B7" s="4" t="s">
        <v>2</v>
      </c>
      <c r="C7" s="4"/>
      <c r="D7" s="4"/>
      <c r="E7" s="4"/>
      <c r="F7" s="5"/>
      <c r="G7" s="5"/>
      <c r="H7" s="5"/>
      <c r="I7" s="24" t="s">
        <v>3</v>
      </c>
    </row>
    <row r="8" spans="1:9" ht="45" x14ac:dyDescent="0.25">
      <c r="A8" s="29"/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25"/>
    </row>
    <row r="9" spans="1:9" ht="28.5" x14ac:dyDescent="0.25">
      <c r="A9" s="7" t="s">
        <v>11</v>
      </c>
      <c r="B9" s="8">
        <f t="shared" ref="B9:I9" si="0">B10+B11+B12+B13+B14+B15</f>
        <v>24186036.316999998</v>
      </c>
      <c r="C9" s="8">
        <f t="shared" si="0"/>
        <v>29412057.250999998</v>
      </c>
      <c r="D9" s="8">
        <f t="shared" si="0"/>
        <v>126779.08200000001</v>
      </c>
      <c r="E9" s="8">
        <f t="shared" si="0"/>
        <v>10753503.256000007</v>
      </c>
      <c r="F9" s="8">
        <f t="shared" si="0"/>
        <v>1144133</v>
      </c>
      <c r="G9" s="8">
        <f t="shared" si="0"/>
        <v>2374828.2540000002</v>
      </c>
      <c r="H9" s="8">
        <f t="shared" si="0"/>
        <v>1944970</v>
      </c>
      <c r="I9" s="8">
        <f t="shared" si="0"/>
        <v>69942307.159999996</v>
      </c>
    </row>
    <row r="10" spans="1:9" x14ac:dyDescent="0.25">
      <c r="A10" s="9" t="s">
        <v>12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2374828.2540000002</v>
      </c>
      <c r="H10" s="11">
        <v>0</v>
      </c>
      <c r="I10" s="12">
        <f t="shared" ref="I10:I15" si="1">SUM(B10:H10)</f>
        <v>2374828.2540000002</v>
      </c>
    </row>
    <row r="11" spans="1:9" x14ac:dyDescent="0.25">
      <c r="A11" s="9" t="s">
        <v>13</v>
      </c>
      <c r="B11" s="10">
        <v>0</v>
      </c>
      <c r="C11" s="10">
        <v>0</v>
      </c>
      <c r="D11" s="10">
        <v>0</v>
      </c>
      <c r="E11" s="10">
        <v>8227075.727</v>
      </c>
      <c r="F11" s="10">
        <v>0</v>
      </c>
      <c r="G11" s="10">
        <v>0</v>
      </c>
      <c r="H11" s="10">
        <v>1944970</v>
      </c>
      <c r="I11" s="12">
        <f t="shared" si="1"/>
        <v>10172045.727</v>
      </c>
    </row>
    <row r="12" spans="1:9" x14ac:dyDescent="0.25">
      <c r="A12" s="9" t="s">
        <v>14</v>
      </c>
      <c r="B12" s="10">
        <v>376840</v>
      </c>
      <c r="C12" s="10">
        <v>2938000.26</v>
      </c>
      <c r="D12" s="10">
        <v>0</v>
      </c>
      <c r="E12" s="10">
        <v>375504.81000000006</v>
      </c>
      <c r="F12" s="10">
        <v>0</v>
      </c>
      <c r="G12" s="10">
        <v>0</v>
      </c>
      <c r="H12" s="10">
        <v>0</v>
      </c>
      <c r="I12" s="12">
        <f t="shared" si="1"/>
        <v>3690345.07</v>
      </c>
    </row>
    <row r="13" spans="1:9" x14ac:dyDescent="0.25">
      <c r="A13" s="9" t="s">
        <v>15</v>
      </c>
      <c r="B13" s="11">
        <v>20638469.426999997</v>
      </c>
      <c r="C13" s="10">
        <v>18408203.614999998</v>
      </c>
      <c r="D13" s="10">
        <v>96077.129000000001</v>
      </c>
      <c r="E13" s="10">
        <v>2045791.1570000052</v>
      </c>
      <c r="F13" s="10">
        <v>239916</v>
      </c>
      <c r="G13" s="10">
        <v>0</v>
      </c>
      <c r="H13" s="10">
        <v>0</v>
      </c>
      <c r="I13" s="12">
        <f t="shared" si="1"/>
        <v>41428457.328000002</v>
      </c>
    </row>
    <row r="14" spans="1:9" x14ac:dyDescent="0.25">
      <c r="A14" s="9" t="s">
        <v>16</v>
      </c>
      <c r="B14" s="10">
        <v>3170726.8900000015</v>
      </c>
      <c r="C14" s="10">
        <v>8065853.3759999983</v>
      </c>
      <c r="D14" s="10">
        <v>30701.953000000009</v>
      </c>
      <c r="E14" s="10">
        <v>84371.562000000849</v>
      </c>
      <c r="F14" s="10">
        <v>904217</v>
      </c>
      <c r="G14" s="10">
        <v>0</v>
      </c>
      <c r="H14" s="10">
        <v>0</v>
      </c>
      <c r="I14" s="12">
        <f t="shared" si="1"/>
        <v>12255870.780999999</v>
      </c>
    </row>
    <row r="15" spans="1:9" x14ac:dyDescent="0.25">
      <c r="A15" s="9" t="s">
        <v>17</v>
      </c>
      <c r="B15" s="10">
        <v>0</v>
      </c>
      <c r="C15" s="10">
        <v>0</v>
      </c>
      <c r="D15" s="10">
        <v>0</v>
      </c>
      <c r="E15" s="10">
        <v>20760</v>
      </c>
      <c r="F15" s="10">
        <v>0</v>
      </c>
      <c r="G15" s="10">
        <v>0</v>
      </c>
      <c r="H15" s="10">
        <v>0</v>
      </c>
      <c r="I15" s="12">
        <f t="shared" si="1"/>
        <v>20760</v>
      </c>
    </row>
    <row r="16" spans="1:9" ht="42.75" x14ac:dyDescent="0.25">
      <c r="A16" s="7" t="s">
        <v>18</v>
      </c>
      <c r="B16" s="8">
        <f t="shared" ref="B16:H16" si="2">B17+B18+B19+B20+B21+B22</f>
        <v>1258014.7069999985</v>
      </c>
      <c r="C16" s="8">
        <f t="shared" si="2"/>
        <v>6619243.2810000032</v>
      </c>
      <c r="D16" s="8">
        <f t="shared" si="2"/>
        <v>62847.123000000007</v>
      </c>
      <c r="E16" s="8">
        <f t="shared" si="2"/>
        <v>10338731.911999997</v>
      </c>
      <c r="F16" s="8">
        <f t="shared" si="2"/>
        <v>926240</v>
      </c>
      <c r="G16" s="8">
        <f t="shared" si="2"/>
        <v>2374828.2540000002</v>
      </c>
      <c r="H16" s="8">
        <f t="shared" si="2"/>
        <v>1944970</v>
      </c>
      <c r="I16" s="8">
        <f>I17+I18+I19+I20+I21+I22</f>
        <v>23524875.276999995</v>
      </c>
    </row>
    <row r="17" spans="1:9" x14ac:dyDescent="0.25">
      <c r="A17" s="9" t="s">
        <v>12</v>
      </c>
      <c r="B17" s="10">
        <f t="shared" ref="B17:H22" si="3">B10-B31-B38-B45</f>
        <v>0</v>
      </c>
      <c r="C17" s="10">
        <f t="shared" si="3"/>
        <v>0</v>
      </c>
      <c r="D17" s="10">
        <f t="shared" si="3"/>
        <v>0</v>
      </c>
      <c r="E17" s="10">
        <f t="shared" si="3"/>
        <v>0</v>
      </c>
      <c r="F17" s="10">
        <f t="shared" si="3"/>
        <v>0</v>
      </c>
      <c r="G17" s="10">
        <f t="shared" si="3"/>
        <v>2374828.2540000002</v>
      </c>
      <c r="H17" s="10">
        <f t="shared" si="3"/>
        <v>0</v>
      </c>
      <c r="I17" s="12">
        <f t="shared" ref="I17:I22" si="4">SUM(B17:H17)</f>
        <v>2374828.2540000002</v>
      </c>
    </row>
    <row r="18" spans="1:9" x14ac:dyDescent="0.25">
      <c r="A18" s="9" t="s">
        <v>13</v>
      </c>
      <c r="B18" s="10">
        <f t="shared" si="3"/>
        <v>0</v>
      </c>
      <c r="C18" s="10">
        <f t="shared" si="3"/>
        <v>0</v>
      </c>
      <c r="D18" s="10">
        <f t="shared" si="3"/>
        <v>0</v>
      </c>
      <c r="E18" s="10">
        <f t="shared" si="3"/>
        <v>8199992.727</v>
      </c>
      <c r="F18" s="10">
        <f t="shared" si="3"/>
        <v>0</v>
      </c>
      <c r="G18" s="10">
        <f t="shared" si="3"/>
        <v>0</v>
      </c>
      <c r="H18" s="10">
        <f t="shared" si="3"/>
        <v>1944970</v>
      </c>
      <c r="I18" s="12">
        <f t="shared" si="4"/>
        <v>10144962.727</v>
      </c>
    </row>
    <row r="19" spans="1:9" x14ac:dyDescent="0.25">
      <c r="A19" s="9" t="s">
        <v>14</v>
      </c>
      <c r="B19" s="10">
        <f t="shared" si="3"/>
        <v>376840</v>
      </c>
      <c r="C19" s="10">
        <f t="shared" si="3"/>
        <v>2938000.26</v>
      </c>
      <c r="D19" s="10">
        <f t="shared" si="3"/>
        <v>0</v>
      </c>
      <c r="E19" s="10">
        <f t="shared" si="3"/>
        <v>375504.81000000006</v>
      </c>
      <c r="F19" s="10">
        <f t="shared" si="3"/>
        <v>0</v>
      </c>
      <c r="G19" s="10">
        <f t="shared" si="3"/>
        <v>0</v>
      </c>
      <c r="H19" s="10">
        <f t="shared" si="3"/>
        <v>0</v>
      </c>
      <c r="I19" s="12">
        <f t="shared" si="4"/>
        <v>3690345.07</v>
      </c>
    </row>
    <row r="20" spans="1:9" x14ac:dyDescent="0.25">
      <c r="A20" s="9" t="s">
        <v>15</v>
      </c>
      <c r="B20" s="10">
        <f t="shared" si="3"/>
        <v>14227423.333999997</v>
      </c>
      <c r="C20" s="10">
        <f t="shared" si="3"/>
        <v>17497952.52</v>
      </c>
      <c r="D20" s="10">
        <f t="shared" si="3"/>
        <v>94224.129000000001</v>
      </c>
      <c r="E20" s="10">
        <f t="shared" si="3"/>
        <v>2038391.1570000052</v>
      </c>
      <c r="F20" s="10">
        <f t="shared" si="3"/>
        <v>164271</v>
      </c>
      <c r="G20" s="10">
        <f t="shared" si="3"/>
        <v>0</v>
      </c>
      <c r="H20" s="10">
        <f t="shared" si="3"/>
        <v>0</v>
      </c>
      <c r="I20" s="12">
        <f t="shared" si="4"/>
        <v>34022262.140000001</v>
      </c>
    </row>
    <row r="21" spans="1:9" x14ac:dyDescent="0.25">
      <c r="A21" s="9" t="s">
        <v>16</v>
      </c>
      <c r="B21" s="10">
        <f t="shared" si="3"/>
        <v>-13346248.626999998</v>
      </c>
      <c r="C21" s="10">
        <f t="shared" si="3"/>
        <v>-13816709.498999998</v>
      </c>
      <c r="D21" s="10">
        <f t="shared" si="3"/>
        <v>-31377.005999999994</v>
      </c>
      <c r="E21" s="10">
        <f t="shared" si="3"/>
        <v>-295916.78200000897</v>
      </c>
      <c r="F21" s="10">
        <f t="shared" si="3"/>
        <v>761969</v>
      </c>
      <c r="G21" s="10">
        <f t="shared" si="3"/>
        <v>0</v>
      </c>
      <c r="H21" s="10">
        <f t="shared" si="3"/>
        <v>0</v>
      </c>
      <c r="I21" s="12">
        <f t="shared" si="4"/>
        <v>-26728282.914000005</v>
      </c>
    </row>
    <row r="22" spans="1:9" x14ac:dyDescent="0.25">
      <c r="A22" s="9" t="s">
        <v>17</v>
      </c>
      <c r="B22" s="10">
        <f t="shared" si="3"/>
        <v>0</v>
      </c>
      <c r="C22" s="10">
        <f t="shared" si="3"/>
        <v>0</v>
      </c>
      <c r="D22" s="10">
        <f t="shared" si="3"/>
        <v>0</v>
      </c>
      <c r="E22" s="10">
        <f t="shared" si="3"/>
        <v>20760</v>
      </c>
      <c r="F22" s="10">
        <f t="shared" si="3"/>
        <v>0</v>
      </c>
      <c r="G22" s="10">
        <f t="shared" si="3"/>
        <v>0</v>
      </c>
      <c r="H22" s="10">
        <f t="shared" si="3"/>
        <v>0</v>
      </c>
      <c r="I22" s="12">
        <f t="shared" si="4"/>
        <v>20760</v>
      </c>
    </row>
    <row r="23" spans="1:9" ht="28.5" x14ac:dyDescent="0.25">
      <c r="A23" s="7" t="s">
        <v>19</v>
      </c>
      <c r="B23" s="8">
        <f t="shared" ref="B23:H23" si="5">B24+B25+B26+B27+B28+B29</f>
        <v>22928021.609999999</v>
      </c>
      <c r="C23" s="8">
        <f t="shared" si="5"/>
        <v>22792813.969999999</v>
      </c>
      <c r="D23" s="8">
        <f t="shared" si="5"/>
        <v>63931.959000000003</v>
      </c>
      <c r="E23" s="8">
        <f t="shared" si="5"/>
        <v>414771.34400000982</v>
      </c>
      <c r="F23" s="8">
        <f t="shared" si="5"/>
        <v>217893</v>
      </c>
      <c r="G23" s="8">
        <f t="shared" si="5"/>
        <v>0</v>
      </c>
      <c r="H23" s="8">
        <f t="shared" si="5"/>
        <v>0</v>
      </c>
      <c r="I23" s="8">
        <f>I24+I25+I26+I27+I28+I29</f>
        <v>46417431.883000016</v>
      </c>
    </row>
    <row r="24" spans="1:9" x14ac:dyDescent="0.25">
      <c r="A24" s="9" t="s">
        <v>12</v>
      </c>
      <c r="B24" s="10">
        <f t="shared" ref="B24:H29" si="6">B31+B38+B45</f>
        <v>0</v>
      </c>
      <c r="C24" s="10">
        <f t="shared" si="6"/>
        <v>0</v>
      </c>
      <c r="D24" s="10">
        <f t="shared" si="6"/>
        <v>0</v>
      </c>
      <c r="E24" s="10">
        <f t="shared" si="6"/>
        <v>0</v>
      </c>
      <c r="F24" s="10">
        <f t="shared" si="6"/>
        <v>0</v>
      </c>
      <c r="G24" s="10">
        <f t="shared" si="6"/>
        <v>0</v>
      </c>
      <c r="H24" s="10">
        <f t="shared" si="6"/>
        <v>0</v>
      </c>
      <c r="I24" s="12">
        <f t="shared" ref="I24:I29" si="7">SUM(B24:H24)</f>
        <v>0</v>
      </c>
    </row>
    <row r="25" spans="1:9" x14ac:dyDescent="0.25">
      <c r="A25" s="9" t="s">
        <v>13</v>
      </c>
      <c r="B25" s="10">
        <f t="shared" si="6"/>
        <v>0</v>
      </c>
      <c r="C25" s="10">
        <f t="shared" si="6"/>
        <v>0</v>
      </c>
      <c r="D25" s="10">
        <f t="shared" si="6"/>
        <v>0</v>
      </c>
      <c r="E25" s="10">
        <f t="shared" si="6"/>
        <v>27083</v>
      </c>
      <c r="F25" s="10">
        <f t="shared" si="6"/>
        <v>0</v>
      </c>
      <c r="G25" s="10">
        <f t="shared" si="6"/>
        <v>0</v>
      </c>
      <c r="H25" s="10">
        <f t="shared" si="6"/>
        <v>0</v>
      </c>
      <c r="I25" s="12">
        <f t="shared" si="7"/>
        <v>27083</v>
      </c>
    </row>
    <row r="26" spans="1:9" x14ac:dyDescent="0.25">
      <c r="A26" s="9" t="s">
        <v>14</v>
      </c>
      <c r="B26" s="10">
        <f t="shared" si="6"/>
        <v>0</v>
      </c>
      <c r="C26" s="10">
        <f t="shared" si="6"/>
        <v>0</v>
      </c>
      <c r="D26" s="10">
        <f t="shared" si="6"/>
        <v>0</v>
      </c>
      <c r="E26" s="10">
        <f t="shared" si="6"/>
        <v>0</v>
      </c>
      <c r="F26" s="10">
        <f t="shared" si="6"/>
        <v>0</v>
      </c>
      <c r="G26" s="10">
        <f t="shared" si="6"/>
        <v>0</v>
      </c>
      <c r="H26" s="10">
        <f t="shared" si="6"/>
        <v>0</v>
      </c>
      <c r="I26" s="12">
        <f t="shared" si="7"/>
        <v>0</v>
      </c>
    </row>
    <row r="27" spans="1:9" x14ac:dyDescent="0.25">
      <c r="A27" s="9" t="s">
        <v>15</v>
      </c>
      <c r="B27" s="10">
        <f t="shared" si="6"/>
        <v>6411046.0929999994</v>
      </c>
      <c r="C27" s="10">
        <f t="shared" si="6"/>
        <v>910251.09500000009</v>
      </c>
      <c r="D27" s="10">
        <f t="shared" si="6"/>
        <v>1853</v>
      </c>
      <c r="E27" s="10">
        <f t="shared" si="6"/>
        <v>7400</v>
      </c>
      <c r="F27" s="10">
        <f t="shared" si="6"/>
        <v>75645</v>
      </c>
      <c r="G27" s="10">
        <f t="shared" si="6"/>
        <v>0</v>
      </c>
      <c r="H27" s="10">
        <f t="shared" si="6"/>
        <v>0</v>
      </c>
      <c r="I27" s="12">
        <f t="shared" si="7"/>
        <v>7406195.1879999992</v>
      </c>
    </row>
    <row r="28" spans="1:9" x14ac:dyDescent="0.25">
      <c r="A28" s="9" t="s">
        <v>16</v>
      </c>
      <c r="B28" s="10">
        <f t="shared" si="6"/>
        <v>16516975.517000001</v>
      </c>
      <c r="C28" s="10">
        <f t="shared" si="6"/>
        <v>21882562.875</v>
      </c>
      <c r="D28" s="10">
        <f t="shared" si="6"/>
        <v>62078.959000000003</v>
      </c>
      <c r="E28" s="10">
        <f t="shared" si="6"/>
        <v>380288.34400000982</v>
      </c>
      <c r="F28" s="10">
        <f t="shared" si="6"/>
        <v>142248</v>
      </c>
      <c r="G28" s="10">
        <f t="shared" si="6"/>
        <v>0</v>
      </c>
      <c r="H28" s="10">
        <f t="shared" si="6"/>
        <v>0</v>
      </c>
      <c r="I28" s="12">
        <f t="shared" si="7"/>
        <v>38984153.695000015</v>
      </c>
    </row>
    <row r="29" spans="1:9" x14ac:dyDescent="0.25">
      <c r="A29" s="9" t="s">
        <v>17</v>
      </c>
      <c r="B29" s="10">
        <f t="shared" si="6"/>
        <v>0</v>
      </c>
      <c r="C29" s="10">
        <f t="shared" si="6"/>
        <v>0</v>
      </c>
      <c r="D29" s="10">
        <f t="shared" si="6"/>
        <v>0</v>
      </c>
      <c r="E29" s="10">
        <f t="shared" si="6"/>
        <v>0</v>
      </c>
      <c r="F29" s="10">
        <f t="shared" si="6"/>
        <v>0</v>
      </c>
      <c r="G29" s="10">
        <f t="shared" si="6"/>
        <v>0</v>
      </c>
      <c r="H29" s="10">
        <f t="shared" si="6"/>
        <v>0</v>
      </c>
      <c r="I29" s="12">
        <f t="shared" si="7"/>
        <v>0</v>
      </c>
    </row>
    <row r="30" spans="1:9" ht="28.5" x14ac:dyDescent="0.25">
      <c r="A30" s="7" t="s">
        <v>20</v>
      </c>
      <c r="B30" s="8">
        <f t="shared" ref="B30:H30" si="8">B31+B32+B33+B34+B35+B36</f>
        <v>18770135.737</v>
      </c>
      <c r="C30" s="8">
        <f t="shared" si="8"/>
        <v>19609350.163999997</v>
      </c>
      <c r="D30" s="8">
        <f t="shared" si="8"/>
        <v>59873.959000000003</v>
      </c>
      <c r="E30" s="8">
        <f t="shared" si="8"/>
        <v>350594.47200001031</v>
      </c>
      <c r="F30" s="8">
        <f t="shared" si="8"/>
        <v>205013</v>
      </c>
      <c r="G30" s="8">
        <f t="shared" si="8"/>
        <v>0</v>
      </c>
      <c r="H30" s="8">
        <f t="shared" si="8"/>
        <v>0</v>
      </c>
      <c r="I30" s="8">
        <f>I31+I32+I33+I34+I35+I36</f>
        <v>38994967.332000002</v>
      </c>
    </row>
    <row r="31" spans="1:9" x14ac:dyDescent="0.25">
      <c r="A31" s="9" t="s">
        <v>12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2">
        <f t="shared" ref="I31:I36" si="9">SUM(B31:H31)</f>
        <v>0</v>
      </c>
    </row>
    <row r="32" spans="1:9" x14ac:dyDescent="0.25">
      <c r="A32" s="9" t="s">
        <v>13</v>
      </c>
      <c r="B32" s="10">
        <v>0</v>
      </c>
      <c r="C32" s="10">
        <v>0</v>
      </c>
      <c r="D32" s="10">
        <v>0</v>
      </c>
      <c r="E32" s="10">
        <v>26849</v>
      </c>
      <c r="F32" s="10">
        <v>0</v>
      </c>
      <c r="G32" s="10">
        <v>0</v>
      </c>
      <c r="H32" s="10">
        <v>0</v>
      </c>
      <c r="I32" s="12">
        <f t="shared" si="9"/>
        <v>26849</v>
      </c>
    </row>
    <row r="33" spans="1:9" x14ac:dyDescent="0.25">
      <c r="A33" s="9" t="s">
        <v>14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2">
        <f t="shared" si="9"/>
        <v>0</v>
      </c>
    </row>
    <row r="34" spans="1:9" x14ac:dyDescent="0.25">
      <c r="A34" s="9" t="s">
        <v>15</v>
      </c>
      <c r="B34" s="10">
        <v>4220737.7929999996</v>
      </c>
      <c r="C34" s="10">
        <v>709883.19500000007</v>
      </c>
      <c r="D34" s="10">
        <v>1853</v>
      </c>
      <c r="E34" s="10">
        <v>7400</v>
      </c>
      <c r="F34" s="10">
        <v>75645</v>
      </c>
      <c r="G34" s="10">
        <v>0</v>
      </c>
      <c r="H34" s="10">
        <v>0</v>
      </c>
      <c r="I34" s="12">
        <f t="shared" si="9"/>
        <v>5015518.9879999999</v>
      </c>
    </row>
    <row r="35" spans="1:9" x14ac:dyDescent="0.25">
      <c r="A35" s="9" t="s">
        <v>16</v>
      </c>
      <c r="B35" s="10">
        <v>14549397.944</v>
      </c>
      <c r="C35" s="10">
        <v>18899466.968999997</v>
      </c>
      <c r="D35" s="10">
        <v>58020.959000000003</v>
      </c>
      <c r="E35" s="10">
        <v>316345.47200001031</v>
      </c>
      <c r="F35" s="10">
        <v>129368</v>
      </c>
      <c r="G35" s="10">
        <v>0</v>
      </c>
      <c r="H35" s="10">
        <v>0</v>
      </c>
      <c r="I35" s="12">
        <f t="shared" si="9"/>
        <v>33952599.344000004</v>
      </c>
    </row>
    <row r="36" spans="1:9" x14ac:dyDescent="0.25">
      <c r="A36" s="9" t="s">
        <v>17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2">
        <f t="shared" si="9"/>
        <v>0</v>
      </c>
    </row>
    <row r="37" spans="1:9" ht="28.5" x14ac:dyDescent="0.25">
      <c r="A37" s="7" t="s">
        <v>21</v>
      </c>
      <c r="B37" s="8">
        <f t="shared" ref="B37:H37" si="10">B38+B39+B40+B41+B42+B43</f>
        <v>3526461.5729999999</v>
      </c>
      <c r="C37" s="8">
        <f t="shared" si="10"/>
        <v>961754.06499999994</v>
      </c>
      <c r="D37" s="8">
        <f t="shared" si="10"/>
        <v>2100</v>
      </c>
      <c r="E37" s="8">
        <f t="shared" si="10"/>
        <v>1398.9999999995343</v>
      </c>
      <c r="F37" s="8">
        <f t="shared" si="10"/>
        <v>12880</v>
      </c>
      <c r="G37" s="8">
        <f t="shared" si="10"/>
        <v>0</v>
      </c>
      <c r="H37" s="8">
        <f t="shared" si="10"/>
        <v>0</v>
      </c>
      <c r="I37" s="8">
        <f>I38+I39+I40+I41+I42+I43</f>
        <v>4504594.6380000003</v>
      </c>
    </row>
    <row r="38" spans="1:9" x14ac:dyDescent="0.25">
      <c r="A38" s="9" t="s">
        <v>12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2">
        <f t="shared" ref="I38:I43" si="11">SUM(B38:H38)</f>
        <v>0</v>
      </c>
    </row>
    <row r="39" spans="1:9" x14ac:dyDescent="0.25">
      <c r="A39" s="9" t="s">
        <v>13</v>
      </c>
      <c r="B39" s="10">
        <v>0</v>
      </c>
      <c r="C39" s="10">
        <v>0</v>
      </c>
      <c r="D39" s="10">
        <v>0</v>
      </c>
      <c r="E39" s="10">
        <v>234</v>
      </c>
      <c r="F39" s="10">
        <v>0</v>
      </c>
      <c r="G39" s="10">
        <v>0</v>
      </c>
      <c r="H39" s="10">
        <v>0</v>
      </c>
      <c r="I39" s="12">
        <f t="shared" si="11"/>
        <v>234</v>
      </c>
    </row>
    <row r="40" spans="1:9" x14ac:dyDescent="0.25">
      <c r="A40" s="9" t="s">
        <v>14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2">
        <f t="shared" si="11"/>
        <v>0</v>
      </c>
    </row>
    <row r="41" spans="1:9" x14ac:dyDescent="0.25">
      <c r="A41" s="9" t="s">
        <v>15</v>
      </c>
      <c r="B41" s="10">
        <v>2048963</v>
      </c>
      <c r="C41" s="10">
        <v>183589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2">
        <f t="shared" si="11"/>
        <v>2232552</v>
      </c>
    </row>
    <row r="42" spans="1:9" x14ac:dyDescent="0.25">
      <c r="A42" s="9" t="s">
        <v>16</v>
      </c>
      <c r="B42" s="10">
        <v>1477498.5730000001</v>
      </c>
      <c r="C42" s="10">
        <v>778165.06499999994</v>
      </c>
      <c r="D42" s="10">
        <v>2100</v>
      </c>
      <c r="E42" s="10">
        <v>1164.9999999995343</v>
      </c>
      <c r="F42" s="10">
        <v>12880</v>
      </c>
      <c r="G42" s="10">
        <v>0</v>
      </c>
      <c r="H42" s="10">
        <v>0</v>
      </c>
      <c r="I42" s="12">
        <f t="shared" si="11"/>
        <v>2271808.6379999998</v>
      </c>
    </row>
    <row r="43" spans="1:9" x14ac:dyDescent="0.25">
      <c r="A43" s="9" t="s">
        <v>17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2">
        <f t="shared" si="11"/>
        <v>0</v>
      </c>
    </row>
    <row r="44" spans="1:9" ht="28.5" x14ac:dyDescent="0.25">
      <c r="A44" s="7" t="s">
        <v>22</v>
      </c>
      <c r="B44" s="8">
        <f t="shared" ref="B44:H44" si="12">B45+B46+B47+B48+B49+B50</f>
        <v>631424.30000000005</v>
      </c>
      <c r="C44" s="8">
        <f t="shared" si="12"/>
        <v>2221709.7409999999</v>
      </c>
      <c r="D44" s="8">
        <f t="shared" si="12"/>
        <v>1958</v>
      </c>
      <c r="E44" s="8">
        <f t="shared" si="12"/>
        <v>62777.871999999974</v>
      </c>
      <c r="F44" s="8">
        <f t="shared" si="12"/>
        <v>0</v>
      </c>
      <c r="G44" s="8">
        <f t="shared" si="12"/>
        <v>0</v>
      </c>
      <c r="H44" s="8">
        <f t="shared" si="12"/>
        <v>0</v>
      </c>
      <c r="I44" s="8">
        <f>I45+I46+I47+I48+I49+I50</f>
        <v>2917869.9130000002</v>
      </c>
    </row>
    <row r="45" spans="1:9" x14ac:dyDescent="0.25">
      <c r="A45" s="9" t="s">
        <v>12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2">
        <f t="shared" ref="I45:I50" si="13">SUM(B45:H45)</f>
        <v>0</v>
      </c>
    </row>
    <row r="46" spans="1:9" x14ac:dyDescent="0.25">
      <c r="A46" s="9" t="s">
        <v>13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2">
        <f t="shared" si="13"/>
        <v>0</v>
      </c>
    </row>
    <row r="47" spans="1:9" x14ac:dyDescent="0.25">
      <c r="A47" s="9" t="s">
        <v>14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2">
        <f t="shared" si="13"/>
        <v>0</v>
      </c>
    </row>
    <row r="48" spans="1:9" x14ac:dyDescent="0.25">
      <c r="A48" s="9" t="s">
        <v>15</v>
      </c>
      <c r="B48" s="10">
        <v>141345.29999999999</v>
      </c>
      <c r="C48" s="10">
        <v>16778.900000000001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2">
        <f t="shared" si="13"/>
        <v>158124.19999999998</v>
      </c>
    </row>
    <row r="49" spans="1:9" x14ac:dyDescent="0.25">
      <c r="A49" s="9" t="s">
        <v>16</v>
      </c>
      <c r="B49" s="10">
        <v>490079</v>
      </c>
      <c r="C49" s="10">
        <v>2204930.841</v>
      </c>
      <c r="D49" s="10">
        <v>1958</v>
      </c>
      <c r="E49" s="10">
        <v>62777.871999999974</v>
      </c>
      <c r="F49" s="10">
        <v>0</v>
      </c>
      <c r="G49" s="10">
        <v>0</v>
      </c>
      <c r="H49" s="10">
        <v>0</v>
      </c>
      <c r="I49" s="12">
        <f t="shared" si="13"/>
        <v>2759745.713</v>
      </c>
    </row>
    <row r="50" spans="1:9" x14ac:dyDescent="0.25">
      <c r="A50" s="9" t="s">
        <v>17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2">
        <f t="shared" si="13"/>
        <v>0</v>
      </c>
    </row>
    <row r="53" spans="1:9" x14ac:dyDescent="0.25">
      <c r="A53" s="26" t="s">
        <v>23</v>
      </c>
      <c r="B53" s="26"/>
      <c r="C53" s="26"/>
      <c r="D53" s="26"/>
      <c r="E53" s="26"/>
      <c r="F53" s="26"/>
      <c r="G53" s="26"/>
      <c r="H53" s="26"/>
      <c r="I53" s="1"/>
    </row>
    <row r="54" spans="1:9" ht="15.75" x14ac:dyDescent="0.25">
      <c r="A54" s="27" t="s">
        <v>25</v>
      </c>
      <c r="B54" s="27"/>
      <c r="C54" s="27"/>
      <c r="D54" s="27"/>
      <c r="E54" s="27"/>
      <c r="F54" s="27"/>
      <c r="G54" s="27"/>
      <c r="H54" s="27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19"/>
      <c r="H56" s="19" t="s">
        <v>24</v>
      </c>
      <c r="I56" s="3"/>
    </row>
    <row r="57" spans="1:9" x14ac:dyDescent="0.25">
      <c r="A57" s="28"/>
      <c r="B57" s="30" t="s">
        <v>2</v>
      </c>
      <c r="C57" s="31"/>
      <c r="D57" s="31"/>
      <c r="E57" s="31"/>
      <c r="F57" s="31"/>
      <c r="G57" s="32"/>
      <c r="H57" s="24" t="s">
        <v>3</v>
      </c>
    </row>
    <row r="58" spans="1:9" ht="45" x14ac:dyDescent="0.25">
      <c r="A58" s="29"/>
      <c r="B58" s="6" t="s">
        <v>4</v>
      </c>
      <c r="C58" s="6" t="s">
        <v>5</v>
      </c>
      <c r="D58" s="6" t="s">
        <v>6</v>
      </c>
      <c r="E58" s="6" t="s">
        <v>7</v>
      </c>
      <c r="F58" s="6" t="s">
        <v>9</v>
      </c>
      <c r="G58" s="6" t="s">
        <v>10</v>
      </c>
      <c r="H58" s="25"/>
      <c r="I58" s="13"/>
    </row>
    <row r="59" spans="1:9" ht="42.75" x14ac:dyDescent="0.25">
      <c r="A59" s="7" t="s">
        <v>18</v>
      </c>
      <c r="B59" s="8">
        <f>B60+B61+B62+B63+B64+B65</f>
        <v>6903.1940000000004</v>
      </c>
      <c r="C59" s="8">
        <f>C60+C61+C62+C63+C64+C65</f>
        <v>24800.118999999995</v>
      </c>
      <c r="D59" s="8">
        <f t="shared" ref="D59:E59" si="14">D60+D61+D62+D63+D64+D65</f>
        <v>32.793999999999997</v>
      </c>
      <c r="E59" s="8">
        <f t="shared" si="14"/>
        <v>16257.429999999998</v>
      </c>
      <c r="F59" s="8">
        <f>F60+F61+F62+F63+F64+F65</f>
        <v>6110.0779999999995</v>
      </c>
      <c r="G59" s="8">
        <f>G60+G61+G62+G63+G64+G65</f>
        <v>37</v>
      </c>
      <c r="H59" s="8">
        <f>H60+H61+H62+H63+H64+H65</f>
        <v>54140.614999999998</v>
      </c>
      <c r="I59" s="14"/>
    </row>
    <row r="60" spans="1:9" x14ac:dyDescent="0.25">
      <c r="A60" s="9" t="s">
        <v>12</v>
      </c>
      <c r="B60" s="11">
        <v>0</v>
      </c>
      <c r="C60" s="11">
        <v>0</v>
      </c>
      <c r="D60" s="11">
        <v>0</v>
      </c>
      <c r="E60" s="11">
        <v>0</v>
      </c>
      <c r="F60" s="11">
        <v>6110.0779999999995</v>
      </c>
      <c r="G60" s="11">
        <v>0</v>
      </c>
      <c r="H60" s="12">
        <f>SUM(B60:G60)</f>
        <v>6110.0779999999995</v>
      </c>
    </row>
    <row r="61" spans="1:9" x14ac:dyDescent="0.25">
      <c r="A61" s="9" t="s">
        <v>13</v>
      </c>
      <c r="B61" s="11">
        <v>0</v>
      </c>
      <c r="C61" s="11">
        <v>454.315</v>
      </c>
      <c r="D61" s="11">
        <v>0</v>
      </c>
      <c r="E61" s="11">
        <v>13474.356</v>
      </c>
      <c r="F61" s="11">
        <v>0</v>
      </c>
      <c r="G61" s="11">
        <v>37</v>
      </c>
      <c r="H61" s="12">
        <f t="shared" ref="H61:H65" si="15">SUM(B61:G61)</f>
        <v>13965.671</v>
      </c>
    </row>
    <row r="62" spans="1:9" x14ac:dyDescent="0.25">
      <c r="A62" s="9" t="s">
        <v>14</v>
      </c>
      <c r="B62" s="11">
        <v>902.7349999999999</v>
      </c>
      <c r="C62" s="11">
        <v>4963.3710000000001</v>
      </c>
      <c r="D62" s="11">
        <v>0</v>
      </c>
      <c r="E62" s="11">
        <v>398.62099999999998</v>
      </c>
      <c r="F62" s="11">
        <v>0</v>
      </c>
      <c r="G62" s="11">
        <v>0</v>
      </c>
      <c r="H62" s="12">
        <f t="shared" si="15"/>
        <v>6264.7269999999999</v>
      </c>
    </row>
    <row r="63" spans="1:9" x14ac:dyDescent="0.25">
      <c r="A63" s="9" t="s">
        <v>15</v>
      </c>
      <c r="B63" s="11">
        <v>5760.1060000000007</v>
      </c>
      <c r="C63" s="11">
        <v>18012.312999999998</v>
      </c>
      <c r="D63" s="11">
        <v>32.793999999999997</v>
      </c>
      <c r="E63" s="11">
        <v>2342.3050000000003</v>
      </c>
      <c r="F63" s="11">
        <v>0</v>
      </c>
      <c r="G63" s="11">
        <v>0</v>
      </c>
      <c r="H63" s="12">
        <f t="shared" si="15"/>
        <v>26147.518</v>
      </c>
      <c r="I63" s="14"/>
    </row>
    <row r="64" spans="1:9" x14ac:dyDescent="0.25">
      <c r="A64" s="9" t="s">
        <v>16</v>
      </c>
      <c r="B64" s="11">
        <v>240.35300000000001</v>
      </c>
      <c r="C64" s="11">
        <v>1370.12</v>
      </c>
      <c r="D64" s="11">
        <v>0</v>
      </c>
      <c r="E64" s="11">
        <v>13.148</v>
      </c>
      <c r="F64" s="11">
        <v>0</v>
      </c>
      <c r="G64" s="11">
        <v>0</v>
      </c>
      <c r="H64" s="12">
        <f t="shared" si="15"/>
        <v>1623.6209999999999</v>
      </c>
    </row>
    <row r="65" spans="1:9" x14ac:dyDescent="0.25">
      <c r="A65" s="9" t="s">
        <v>17</v>
      </c>
      <c r="B65" s="11">
        <v>0</v>
      </c>
      <c r="C65" s="11">
        <v>0</v>
      </c>
      <c r="D65" s="11">
        <v>0</v>
      </c>
      <c r="E65" s="11">
        <v>29</v>
      </c>
      <c r="F65" s="11">
        <v>0</v>
      </c>
      <c r="G65" s="11">
        <v>0</v>
      </c>
      <c r="H65" s="12">
        <f t="shared" si="15"/>
        <v>29</v>
      </c>
      <c r="I65" s="15"/>
    </row>
    <row r="66" spans="1:9" x14ac:dyDescent="0.25">
      <c r="F66" s="16"/>
      <c r="G66" s="16"/>
      <c r="H66" s="16"/>
      <c r="I66" s="16"/>
    </row>
    <row r="67" spans="1:9" x14ac:dyDescent="0.25">
      <c r="I67" s="16"/>
    </row>
    <row r="68" spans="1:9" x14ac:dyDescent="0.25">
      <c r="B68" s="17"/>
      <c r="F68" s="18"/>
    </row>
  </sheetData>
  <mergeCells count="9">
    <mergeCell ref="A3:H3"/>
    <mergeCell ref="A4:H4"/>
    <mergeCell ref="A7:A8"/>
    <mergeCell ref="I7:I8"/>
    <mergeCell ref="A53:H53"/>
    <mergeCell ref="A54:H54"/>
    <mergeCell ref="A57:A58"/>
    <mergeCell ref="B57:G57"/>
    <mergeCell ref="H57:H5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opLeftCell="A46" workbookViewId="0">
      <selection activeCell="L61" sqref="L61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26" t="s">
        <v>0</v>
      </c>
      <c r="B3" s="26"/>
      <c r="C3" s="26"/>
      <c r="D3" s="26"/>
      <c r="E3" s="26"/>
      <c r="F3" s="26"/>
      <c r="G3" s="26"/>
      <c r="H3" s="26"/>
      <c r="I3" s="1"/>
    </row>
    <row r="4" spans="1:9" ht="15.75" x14ac:dyDescent="0.25">
      <c r="A4" s="27" t="s">
        <v>26</v>
      </c>
      <c r="B4" s="27"/>
      <c r="C4" s="27"/>
      <c r="D4" s="27"/>
      <c r="E4" s="27"/>
      <c r="F4" s="27"/>
      <c r="G4" s="27"/>
      <c r="H4" s="27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20" t="s">
        <v>1</v>
      </c>
    </row>
    <row r="7" spans="1:9" x14ac:dyDescent="0.25">
      <c r="A7" s="28"/>
      <c r="B7" s="4" t="s">
        <v>2</v>
      </c>
      <c r="C7" s="4"/>
      <c r="D7" s="4"/>
      <c r="E7" s="4"/>
      <c r="F7" s="5"/>
      <c r="G7" s="5"/>
      <c r="H7" s="5"/>
      <c r="I7" s="24" t="s">
        <v>3</v>
      </c>
    </row>
    <row r="8" spans="1:9" ht="45" x14ac:dyDescent="0.25">
      <c r="A8" s="29"/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25"/>
    </row>
    <row r="9" spans="1:9" ht="28.5" x14ac:dyDescent="0.25">
      <c r="A9" s="7" t="s">
        <v>11</v>
      </c>
      <c r="B9" s="8">
        <f t="shared" ref="B9:I9" si="0">B10+B11+B12+B13+B14+B15</f>
        <v>47990852.355999991</v>
      </c>
      <c r="C9" s="8">
        <f t="shared" si="0"/>
        <v>50766314.113999993</v>
      </c>
      <c r="D9" s="8">
        <f t="shared" si="0"/>
        <v>204468.82699999999</v>
      </c>
      <c r="E9" s="8">
        <f t="shared" si="0"/>
        <v>10762566.057000015</v>
      </c>
      <c r="F9" s="8">
        <f t="shared" si="0"/>
        <v>1508556.568</v>
      </c>
      <c r="G9" s="8">
        <f t="shared" si="0"/>
        <v>2421800.16</v>
      </c>
      <c r="H9" s="8">
        <f t="shared" si="0"/>
        <v>615152</v>
      </c>
      <c r="I9" s="8">
        <f t="shared" si="0"/>
        <v>114269710.082</v>
      </c>
    </row>
    <row r="10" spans="1:9" x14ac:dyDescent="0.25">
      <c r="A10" s="9" t="s">
        <v>12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2421800.16</v>
      </c>
      <c r="H10" s="11">
        <v>0</v>
      </c>
      <c r="I10" s="12">
        <f t="shared" ref="I10:I15" si="1">SUM(B10:H10)</f>
        <v>2421800.16</v>
      </c>
    </row>
    <row r="11" spans="1:9" x14ac:dyDescent="0.25">
      <c r="A11" s="9" t="s">
        <v>13</v>
      </c>
      <c r="B11" s="10">
        <v>0</v>
      </c>
      <c r="C11" s="10">
        <v>0</v>
      </c>
      <c r="D11" s="10">
        <v>0</v>
      </c>
      <c r="E11" s="10">
        <v>7736669.409</v>
      </c>
      <c r="F11" s="10">
        <v>0</v>
      </c>
      <c r="G11" s="10">
        <v>0</v>
      </c>
      <c r="H11" s="10">
        <v>615152</v>
      </c>
      <c r="I11" s="12">
        <f t="shared" si="1"/>
        <v>8351821.409</v>
      </c>
    </row>
    <row r="12" spans="1:9" x14ac:dyDescent="0.25">
      <c r="A12" s="9" t="s">
        <v>14</v>
      </c>
      <c r="B12" s="10">
        <v>401497</v>
      </c>
      <c r="C12" s="10">
        <v>2824585.307</v>
      </c>
      <c r="D12" s="10">
        <v>0</v>
      </c>
      <c r="E12" s="10">
        <v>502141.85000000009</v>
      </c>
      <c r="F12" s="10">
        <v>0</v>
      </c>
      <c r="G12" s="10">
        <v>0</v>
      </c>
      <c r="H12" s="10">
        <v>0</v>
      </c>
      <c r="I12" s="12">
        <f t="shared" si="1"/>
        <v>3728224.1570000001</v>
      </c>
    </row>
    <row r="13" spans="1:9" x14ac:dyDescent="0.25">
      <c r="A13" s="9" t="s">
        <v>15</v>
      </c>
      <c r="B13" s="11">
        <v>26830804.016999997</v>
      </c>
      <c r="C13" s="10">
        <v>18089333.215999998</v>
      </c>
      <c r="D13" s="10">
        <v>103377.478</v>
      </c>
      <c r="E13" s="10">
        <v>2007431.0450000018</v>
      </c>
      <c r="F13" s="10">
        <v>320000.522</v>
      </c>
      <c r="G13" s="10">
        <v>0</v>
      </c>
      <c r="H13" s="10">
        <v>0</v>
      </c>
      <c r="I13" s="12">
        <f t="shared" si="1"/>
        <v>47350946.277999997</v>
      </c>
    </row>
    <row r="14" spans="1:9" x14ac:dyDescent="0.25">
      <c r="A14" s="9" t="s">
        <v>16</v>
      </c>
      <c r="B14" s="10">
        <v>20758551.338999998</v>
      </c>
      <c r="C14" s="10">
        <v>29852395.590999994</v>
      </c>
      <c r="D14" s="10">
        <v>101091.34899999999</v>
      </c>
      <c r="E14" s="10">
        <v>482319.75300001353</v>
      </c>
      <c r="F14" s="10">
        <v>1188556.0460000001</v>
      </c>
      <c r="G14" s="10">
        <v>0</v>
      </c>
      <c r="H14" s="10">
        <v>0</v>
      </c>
      <c r="I14" s="12">
        <f t="shared" si="1"/>
        <v>52382914.078000009</v>
      </c>
    </row>
    <row r="15" spans="1:9" x14ac:dyDescent="0.25">
      <c r="A15" s="9" t="s">
        <v>17</v>
      </c>
      <c r="B15" s="10">
        <v>0</v>
      </c>
      <c r="C15" s="10">
        <v>0</v>
      </c>
      <c r="D15" s="10">
        <v>0</v>
      </c>
      <c r="E15" s="10">
        <v>34004</v>
      </c>
      <c r="F15" s="10">
        <v>0</v>
      </c>
      <c r="G15" s="10">
        <v>0</v>
      </c>
      <c r="H15" s="10">
        <v>0</v>
      </c>
      <c r="I15" s="12">
        <f t="shared" si="1"/>
        <v>34004</v>
      </c>
    </row>
    <row r="16" spans="1:9" ht="42.75" x14ac:dyDescent="0.25">
      <c r="A16" s="7" t="s">
        <v>18</v>
      </c>
      <c r="B16" s="8">
        <f t="shared" ref="B16:H16" si="2">B17+B18+B19+B20+B21+B22</f>
        <v>23818212.607999995</v>
      </c>
      <c r="C16" s="8">
        <f t="shared" si="2"/>
        <v>27724730.910999991</v>
      </c>
      <c r="D16" s="8">
        <f t="shared" si="2"/>
        <v>128219.685</v>
      </c>
      <c r="E16" s="8">
        <f t="shared" si="2"/>
        <v>10322978.819000019</v>
      </c>
      <c r="F16" s="8">
        <f t="shared" si="2"/>
        <v>1229086.4580000001</v>
      </c>
      <c r="G16" s="8">
        <f t="shared" si="2"/>
        <v>2421800.16</v>
      </c>
      <c r="H16" s="8">
        <f t="shared" si="2"/>
        <v>615152</v>
      </c>
      <c r="I16" s="8">
        <f>I17+I18+I19+I20+I21+I22</f>
        <v>66260180.641000018</v>
      </c>
    </row>
    <row r="17" spans="1:9" x14ac:dyDescent="0.25">
      <c r="A17" s="9" t="s">
        <v>12</v>
      </c>
      <c r="B17" s="10">
        <f t="shared" ref="B17:H22" si="3">B10-B31-B38-B45</f>
        <v>0</v>
      </c>
      <c r="C17" s="10">
        <f t="shared" si="3"/>
        <v>0</v>
      </c>
      <c r="D17" s="10">
        <f t="shared" si="3"/>
        <v>0</v>
      </c>
      <c r="E17" s="10">
        <f t="shared" si="3"/>
        <v>0</v>
      </c>
      <c r="F17" s="10">
        <f t="shared" si="3"/>
        <v>0</v>
      </c>
      <c r="G17" s="10">
        <f t="shared" si="3"/>
        <v>2421800.16</v>
      </c>
      <c r="H17" s="10">
        <f t="shared" si="3"/>
        <v>0</v>
      </c>
      <c r="I17" s="12">
        <f t="shared" ref="I17:I22" si="4">SUM(B17:H17)</f>
        <v>2421800.16</v>
      </c>
    </row>
    <row r="18" spans="1:9" x14ac:dyDescent="0.25">
      <c r="A18" s="9" t="s">
        <v>13</v>
      </c>
      <c r="B18" s="10">
        <f t="shared" si="3"/>
        <v>0</v>
      </c>
      <c r="C18" s="10">
        <f t="shared" si="3"/>
        <v>0</v>
      </c>
      <c r="D18" s="10">
        <f t="shared" si="3"/>
        <v>0</v>
      </c>
      <c r="E18" s="10">
        <f t="shared" si="3"/>
        <v>7706991.409</v>
      </c>
      <c r="F18" s="10">
        <f t="shared" si="3"/>
        <v>0</v>
      </c>
      <c r="G18" s="10">
        <f t="shared" si="3"/>
        <v>0</v>
      </c>
      <c r="H18" s="10">
        <f t="shared" si="3"/>
        <v>615152</v>
      </c>
      <c r="I18" s="12">
        <f t="shared" si="4"/>
        <v>8322143.409</v>
      </c>
    </row>
    <row r="19" spans="1:9" x14ac:dyDescent="0.25">
      <c r="A19" s="9" t="s">
        <v>14</v>
      </c>
      <c r="B19" s="10">
        <f t="shared" si="3"/>
        <v>401497</v>
      </c>
      <c r="C19" s="10">
        <f t="shared" si="3"/>
        <v>2824585.307</v>
      </c>
      <c r="D19" s="10">
        <f t="shared" si="3"/>
        <v>0</v>
      </c>
      <c r="E19" s="10">
        <f t="shared" si="3"/>
        <v>502141.85000000009</v>
      </c>
      <c r="F19" s="10">
        <f t="shared" si="3"/>
        <v>0</v>
      </c>
      <c r="G19" s="10">
        <f t="shared" si="3"/>
        <v>0</v>
      </c>
      <c r="H19" s="10">
        <f t="shared" si="3"/>
        <v>0</v>
      </c>
      <c r="I19" s="12">
        <f t="shared" si="4"/>
        <v>3728224.1570000001</v>
      </c>
    </row>
    <row r="20" spans="1:9" x14ac:dyDescent="0.25">
      <c r="A20" s="9" t="s">
        <v>15</v>
      </c>
      <c r="B20" s="10">
        <f t="shared" si="3"/>
        <v>20229760.604999997</v>
      </c>
      <c r="C20" s="10">
        <f t="shared" si="3"/>
        <v>17166976.070999999</v>
      </c>
      <c r="D20" s="10">
        <f t="shared" si="3"/>
        <v>101645.478</v>
      </c>
      <c r="E20" s="10">
        <f t="shared" si="3"/>
        <v>2000111.0450000018</v>
      </c>
      <c r="F20" s="10">
        <f t="shared" si="3"/>
        <v>210182.402</v>
      </c>
      <c r="G20" s="10">
        <f t="shared" si="3"/>
        <v>0</v>
      </c>
      <c r="H20" s="10">
        <f t="shared" si="3"/>
        <v>0</v>
      </c>
      <c r="I20" s="12">
        <f t="shared" si="4"/>
        <v>39708675.601000004</v>
      </c>
    </row>
    <row r="21" spans="1:9" x14ac:dyDescent="0.25">
      <c r="A21" s="9" t="s">
        <v>16</v>
      </c>
      <c r="B21" s="10">
        <f t="shared" si="3"/>
        <v>3186955.0029999968</v>
      </c>
      <c r="C21" s="10">
        <f t="shared" si="3"/>
        <v>7733169.5329999942</v>
      </c>
      <c r="D21" s="10">
        <f t="shared" si="3"/>
        <v>26574.206999999995</v>
      </c>
      <c r="E21" s="10">
        <f t="shared" si="3"/>
        <v>79730.515000016894</v>
      </c>
      <c r="F21" s="10">
        <f t="shared" si="3"/>
        <v>1018904.0560000001</v>
      </c>
      <c r="G21" s="10">
        <f t="shared" si="3"/>
        <v>0</v>
      </c>
      <c r="H21" s="10">
        <f t="shared" si="3"/>
        <v>0</v>
      </c>
      <c r="I21" s="12">
        <f t="shared" si="4"/>
        <v>12045333.314000009</v>
      </c>
    </row>
    <row r="22" spans="1:9" x14ac:dyDescent="0.25">
      <c r="A22" s="9" t="s">
        <v>17</v>
      </c>
      <c r="B22" s="10">
        <f t="shared" si="3"/>
        <v>0</v>
      </c>
      <c r="C22" s="10">
        <f t="shared" si="3"/>
        <v>0</v>
      </c>
      <c r="D22" s="10">
        <f t="shared" si="3"/>
        <v>0</v>
      </c>
      <c r="E22" s="10">
        <f t="shared" si="3"/>
        <v>34004</v>
      </c>
      <c r="F22" s="10">
        <f t="shared" si="3"/>
        <v>0</v>
      </c>
      <c r="G22" s="10">
        <f t="shared" si="3"/>
        <v>0</v>
      </c>
      <c r="H22" s="10">
        <f t="shared" si="3"/>
        <v>0</v>
      </c>
      <c r="I22" s="12">
        <f t="shared" si="4"/>
        <v>34004</v>
      </c>
    </row>
    <row r="23" spans="1:9" ht="28.5" x14ac:dyDescent="0.25">
      <c r="A23" s="7" t="s">
        <v>19</v>
      </c>
      <c r="B23" s="8">
        <f t="shared" ref="B23:H23" si="5">B24+B25+B26+B27+B28+B29</f>
        <v>24172639.748</v>
      </c>
      <c r="C23" s="8">
        <f t="shared" si="5"/>
        <v>23041583.203000002</v>
      </c>
      <c r="D23" s="8">
        <f t="shared" si="5"/>
        <v>76249.141999999993</v>
      </c>
      <c r="E23" s="8">
        <f t="shared" si="5"/>
        <v>439587.23799999664</v>
      </c>
      <c r="F23" s="8">
        <f t="shared" si="5"/>
        <v>279470.11</v>
      </c>
      <c r="G23" s="8">
        <f t="shared" si="5"/>
        <v>0</v>
      </c>
      <c r="H23" s="8">
        <f t="shared" si="5"/>
        <v>0</v>
      </c>
      <c r="I23" s="8">
        <f>I24+I25+I26+I27+I28+I29</f>
        <v>48009529.441</v>
      </c>
    </row>
    <row r="24" spans="1:9" x14ac:dyDescent="0.25">
      <c r="A24" s="9" t="s">
        <v>12</v>
      </c>
      <c r="B24" s="10">
        <f t="shared" ref="B24:H29" si="6">B31+B38+B45</f>
        <v>0</v>
      </c>
      <c r="C24" s="10">
        <f t="shared" si="6"/>
        <v>0</v>
      </c>
      <c r="D24" s="10">
        <f t="shared" si="6"/>
        <v>0</v>
      </c>
      <c r="E24" s="10">
        <f t="shared" si="6"/>
        <v>0</v>
      </c>
      <c r="F24" s="10">
        <f t="shared" si="6"/>
        <v>0</v>
      </c>
      <c r="G24" s="10">
        <f t="shared" si="6"/>
        <v>0</v>
      </c>
      <c r="H24" s="10">
        <f t="shared" si="6"/>
        <v>0</v>
      </c>
      <c r="I24" s="12">
        <f t="shared" ref="I24:I29" si="7">SUM(B24:H24)</f>
        <v>0</v>
      </c>
    </row>
    <row r="25" spans="1:9" x14ac:dyDescent="0.25">
      <c r="A25" s="9" t="s">
        <v>13</v>
      </c>
      <c r="B25" s="10">
        <f t="shared" si="6"/>
        <v>0</v>
      </c>
      <c r="C25" s="10">
        <f t="shared" si="6"/>
        <v>0</v>
      </c>
      <c r="D25" s="10">
        <f t="shared" si="6"/>
        <v>0</v>
      </c>
      <c r="E25" s="10">
        <f t="shared" si="6"/>
        <v>29678</v>
      </c>
      <c r="F25" s="10">
        <f t="shared" si="6"/>
        <v>0</v>
      </c>
      <c r="G25" s="10">
        <f t="shared" si="6"/>
        <v>0</v>
      </c>
      <c r="H25" s="10">
        <f t="shared" si="6"/>
        <v>0</v>
      </c>
      <c r="I25" s="12">
        <f t="shared" si="7"/>
        <v>29678</v>
      </c>
    </row>
    <row r="26" spans="1:9" x14ac:dyDescent="0.25">
      <c r="A26" s="9" t="s">
        <v>14</v>
      </c>
      <c r="B26" s="10">
        <f t="shared" si="6"/>
        <v>0</v>
      </c>
      <c r="C26" s="10">
        <f t="shared" si="6"/>
        <v>0</v>
      </c>
      <c r="D26" s="10">
        <f t="shared" si="6"/>
        <v>0</v>
      </c>
      <c r="E26" s="10">
        <f t="shared" si="6"/>
        <v>0</v>
      </c>
      <c r="F26" s="10">
        <f t="shared" si="6"/>
        <v>0</v>
      </c>
      <c r="G26" s="10">
        <f t="shared" si="6"/>
        <v>0</v>
      </c>
      <c r="H26" s="10">
        <f t="shared" si="6"/>
        <v>0</v>
      </c>
      <c r="I26" s="12">
        <f t="shared" si="7"/>
        <v>0</v>
      </c>
    </row>
    <row r="27" spans="1:9" x14ac:dyDescent="0.25">
      <c r="A27" s="9" t="s">
        <v>15</v>
      </c>
      <c r="B27" s="10">
        <f t="shared" si="6"/>
        <v>6601043.4120000005</v>
      </c>
      <c r="C27" s="10">
        <f t="shared" si="6"/>
        <v>922357.14500000002</v>
      </c>
      <c r="D27" s="10">
        <f t="shared" si="6"/>
        <v>1732</v>
      </c>
      <c r="E27" s="10">
        <f t="shared" si="6"/>
        <v>7320</v>
      </c>
      <c r="F27" s="10">
        <f t="shared" si="6"/>
        <v>109818.12</v>
      </c>
      <c r="G27" s="10">
        <f t="shared" si="6"/>
        <v>0</v>
      </c>
      <c r="H27" s="10">
        <f t="shared" si="6"/>
        <v>0</v>
      </c>
      <c r="I27" s="12">
        <f t="shared" si="7"/>
        <v>7642270.6770000001</v>
      </c>
    </row>
    <row r="28" spans="1:9" x14ac:dyDescent="0.25">
      <c r="A28" s="9" t="s">
        <v>16</v>
      </c>
      <c r="B28" s="10">
        <f t="shared" si="6"/>
        <v>17571596.335999999</v>
      </c>
      <c r="C28" s="10">
        <f t="shared" si="6"/>
        <v>22119226.058000002</v>
      </c>
      <c r="D28" s="10">
        <f t="shared" si="6"/>
        <v>74517.141999999993</v>
      </c>
      <c r="E28" s="10">
        <f t="shared" si="6"/>
        <v>402589.23799999664</v>
      </c>
      <c r="F28" s="10">
        <f t="shared" si="6"/>
        <v>169651.99</v>
      </c>
      <c r="G28" s="10">
        <f t="shared" si="6"/>
        <v>0</v>
      </c>
      <c r="H28" s="10">
        <f t="shared" si="6"/>
        <v>0</v>
      </c>
      <c r="I28" s="12">
        <f t="shared" si="7"/>
        <v>40337580.763999999</v>
      </c>
    </row>
    <row r="29" spans="1:9" x14ac:dyDescent="0.25">
      <c r="A29" s="9" t="s">
        <v>17</v>
      </c>
      <c r="B29" s="10">
        <f t="shared" si="6"/>
        <v>0</v>
      </c>
      <c r="C29" s="10">
        <f t="shared" si="6"/>
        <v>0</v>
      </c>
      <c r="D29" s="10">
        <f t="shared" si="6"/>
        <v>0</v>
      </c>
      <c r="E29" s="10">
        <f t="shared" si="6"/>
        <v>0</v>
      </c>
      <c r="F29" s="10">
        <f t="shared" si="6"/>
        <v>0</v>
      </c>
      <c r="G29" s="10">
        <f t="shared" si="6"/>
        <v>0</v>
      </c>
      <c r="H29" s="10">
        <f t="shared" si="6"/>
        <v>0</v>
      </c>
      <c r="I29" s="12">
        <f t="shared" si="7"/>
        <v>0</v>
      </c>
    </row>
    <row r="30" spans="1:9" ht="28.5" x14ac:dyDescent="0.25">
      <c r="A30" s="7" t="s">
        <v>20</v>
      </c>
      <c r="B30" s="8">
        <f t="shared" ref="B30:H30" si="8">B31+B32+B33+B34+B35+B36</f>
        <v>19707151.468000002</v>
      </c>
      <c r="C30" s="8">
        <f t="shared" si="8"/>
        <v>19880555.057</v>
      </c>
      <c r="D30" s="8">
        <f t="shared" si="8"/>
        <v>71588.141999999993</v>
      </c>
      <c r="E30" s="8">
        <f t="shared" si="8"/>
        <v>383587.36599999666</v>
      </c>
      <c r="F30" s="8">
        <f t="shared" si="8"/>
        <v>264615.70999999996</v>
      </c>
      <c r="G30" s="8">
        <f t="shared" si="8"/>
        <v>0</v>
      </c>
      <c r="H30" s="8">
        <f t="shared" si="8"/>
        <v>0</v>
      </c>
      <c r="I30" s="8">
        <f>I31+I32+I33+I34+I35+I36</f>
        <v>40307497.743000001</v>
      </c>
    </row>
    <row r="31" spans="1:9" x14ac:dyDescent="0.25">
      <c r="A31" s="9" t="s">
        <v>12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2">
        <f t="shared" ref="I31:I36" si="9">SUM(B31:H31)</f>
        <v>0</v>
      </c>
    </row>
    <row r="32" spans="1:9" x14ac:dyDescent="0.25">
      <c r="A32" s="9" t="s">
        <v>13</v>
      </c>
      <c r="B32" s="10">
        <v>0</v>
      </c>
      <c r="C32" s="10">
        <v>0</v>
      </c>
      <c r="D32" s="10">
        <v>0</v>
      </c>
      <c r="E32" s="10">
        <v>29516</v>
      </c>
      <c r="F32" s="10">
        <v>0</v>
      </c>
      <c r="G32" s="10">
        <v>0</v>
      </c>
      <c r="H32" s="10">
        <v>0</v>
      </c>
      <c r="I32" s="12">
        <f t="shared" si="9"/>
        <v>29516</v>
      </c>
    </row>
    <row r="33" spans="1:9" x14ac:dyDescent="0.25">
      <c r="A33" s="9" t="s">
        <v>14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2">
        <f t="shared" si="9"/>
        <v>0</v>
      </c>
    </row>
    <row r="34" spans="1:9" x14ac:dyDescent="0.25">
      <c r="A34" s="9" t="s">
        <v>15</v>
      </c>
      <c r="B34" s="10">
        <v>4236828.2249999996</v>
      </c>
      <c r="C34" s="10">
        <v>727752.21499999997</v>
      </c>
      <c r="D34" s="10">
        <v>1732</v>
      </c>
      <c r="E34" s="10">
        <v>7320</v>
      </c>
      <c r="F34" s="10">
        <v>109818.12</v>
      </c>
      <c r="G34" s="10">
        <v>0</v>
      </c>
      <c r="H34" s="10">
        <v>0</v>
      </c>
      <c r="I34" s="12">
        <f t="shared" si="9"/>
        <v>5083450.5599999996</v>
      </c>
    </row>
    <row r="35" spans="1:9" x14ac:dyDescent="0.25">
      <c r="A35" s="9" t="s">
        <v>16</v>
      </c>
      <c r="B35" s="10">
        <v>15470323.243000001</v>
      </c>
      <c r="C35" s="10">
        <v>19152802.842</v>
      </c>
      <c r="D35" s="10">
        <v>69856.141999999993</v>
      </c>
      <c r="E35" s="10">
        <v>346751.36599999666</v>
      </c>
      <c r="F35" s="10">
        <v>154797.59</v>
      </c>
      <c r="G35" s="10">
        <v>0</v>
      </c>
      <c r="H35" s="10">
        <v>0</v>
      </c>
      <c r="I35" s="12">
        <f t="shared" si="9"/>
        <v>35194531.182999998</v>
      </c>
    </row>
    <row r="36" spans="1:9" x14ac:dyDescent="0.25">
      <c r="A36" s="9" t="s">
        <v>17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2">
        <f t="shared" si="9"/>
        <v>0</v>
      </c>
    </row>
    <row r="37" spans="1:9" ht="28.5" x14ac:dyDescent="0.25">
      <c r="A37" s="7" t="s">
        <v>21</v>
      </c>
      <c r="B37" s="8">
        <f t="shared" ref="B37:H37" si="10">B38+B39+B40+B41+B42+B43</f>
        <v>3802733.88</v>
      </c>
      <c r="C37" s="8">
        <f t="shared" si="10"/>
        <v>1001543.0759999999</v>
      </c>
      <c r="D37" s="8">
        <f t="shared" si="10"/>
        <v>2729</v>
      </c>
      <c r="E37" s="8">
        <f t="shared" si="10"/>
        <v>1157</v>
      </c>
      <c r="F37" s="8">
        <f t="shared" si="10"/>
        <v>14854.4</v>
      </c>
      <c r="G37" s="8">
        <f t="shared" si="10"/>
        <v>0</v>
      </c>
      <c r="H37" s="8">
        <f t="shared" si="10"/>
        <v>0</v>
      </c>
      <c r="I37" s="8">
        <f>I38+I39+I40+I41+I42+I43</f>
        <v>4823017.3560000006</v>
      </c>
    </row>
    <row r="38" spans="1:9" x14ac:dyDescent="0.25">
      <c r="A38" s="9" t="s">
        <v>12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2">
        <f t="shared" ref="I38:I43" si="11">SUM(B38:H38)</f>
        <v>0</v>
      </c>
    </row>
    <row r="39" spans="1:9" x14ac:dyDescent="0.25">
      <c r="A39" s="9" t="s">
        <v>13</v>
      </c>
      <c r="B39" s="10">
        <v>0</v>
      </c>
      <c r="C39" s="10">
        <v>0</v>
      </c>
      <c r="D39" s="10">
        <v>0</v>
      </c>
      <c r="E39" s="10">
        <v>162</v>
      </c>
      <c r="F39" s="10">
        <v>0</v>
      </c>
      <c r="G39" s="10">
        <v>0</v>
      </c>
      <c r="H39" s="10">
        <v>0</v>
      </c>
      <c r="I39" s="12">
        <f t="shared" si="11"/>
        <v>162</v>
      </c>
    </row>
    <row r="40" spans="1:9" x14ac:dyDescent="0.25">
      <c r="A40" s="9" t="s">
        <v>14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2">
        <f t="shared" si="11"/>
        <v>0</v>
      </c>
    </row>
    <row r="41" spans="1:9" x14ac:dyDescent="0.25">
      <c r="A41" s="9" t="s">
        <v>15</v>
      </c>
      <c r="B41" s="10">
        <v>2195745.787</v>
      </c>
      <c r="C41" s="10">
        <v>181773.93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2">
        <f t="shared" si="11"/>
        <v>2377519.7170000002</v>
      </c>
    </row>
    <row r="42" spans="1:9" x14ac:dyDescent="0.25">
      <c r="A42" s="9" t="s">
        <v>16</v>
      </c>
      <c r="B42" s="10">
        <v>1606988.0930000001</v>
      </c>
      <c r="C42" s="10">
        <v>819769.14599999995</v>
      </c>
      <c r="D42" s="10">
        <v>2729</v>
      </c>
      <c r="E42" s="10">
        <v>995</v>
      </c>
      <c r="F42" s="10">
        <v>14854.4</v>
      </c>
      <c r="G42" s="10">
        <v>0</v>
      </c>
      <c r="H42" s="10">
        <v>0</v>
      </c>
      <c r="I42" s="12">
        <f t="shared" si="11"/>
        <v>2445335.639</v>
      </c>
    </row>
    <row r="43" spans="1:9" x14ac:dyDescent="0.25">
      <c r="A43" s="9" t="s">
        <v>17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2">
        <f t="shared" si="11"/>
        <v>0</v>
      </c>
    </row>
    <row r="44" spans="1:9" ht="28.5" x14ac:dyDescent="0.25">
      <c r="A44" s="7" t="s">
        <v>22</v>
      </c>
      <c r="B44" s="8">
        <f t="shared" ref="B44:H44" si="12">B45+B46+B47+B48+B49+B50</f>
        <v>662754.4</v>
      </c>
      <c r="C44" s="8">
        <f t="shared" si="12"/>
        <v>2159485.0700000003</v>
      </c>
      <c r="D44" s="8">
        <f t="shared" si="12"/>
        <v>1932</v>
      </c>
      <c r="E44" s="8">
        <f t="shared" si="12"/>
        <v>54842.871999999974</v>
      </c>
      <c r="F44" s="8">
        <f t="shared" si="12"/>
        <v>0</v>
      </c>
      <c r="G44" s="8">
        <f t="shared" si="12"/>
        <v>0</v>
      </c>
      <c r="H44" s="8">
        <f t="shared" si="12"/>
        <v>0</v>
      </c>
      <c r="I44" s="8">
        <f>I45+I46+I47+I48+I49+I50</f>
        <v>2879014.3420000002</v>
      </c>
    </row>
    <row r="45" spans="1:9" x14ac:dyDescent="0.25">
      <c r="A45" s="9" t="s">
        <v>12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2">
        <f t="shared" ref="I45:I50" si="13">SUM(B45:H45)</f>
        <v>0</v>
      </c>
    </row>
    <row r="46" spans="1:9" x14ac:dyDescent="0.25">
      <c r="A46" s="9" t="s">
        <v>13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2">
        <f t="shared" si="13"/>
        <v>0</v>
      </c>
    </row>
    <row r="47" spans="1:9" x14ac:dyDescent="0.25">
      <c r="A47" s="9" t="s">
        <v>14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2">
        <f t="shared" si="13"/>
        <v>0</v>
      </c>
    </row>
    <row r="48" spans="1:9" x14ac:dyDescent="0.25">
      <c r="A48" s="9" t="s">
        <v>15</v>
      </c>
      <c r="B48" s="10">
        <v>168469.4</v>
      </c>
      <c r="C48" s="10">
        <v>12831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2">
        <f t="shared" si="13"/>
        <v>181300.4</v>
      </c>
    </row>
    <row r="49" spans="1:9" x14ac:dyDescent="0.25">
      <c r="A49" s="9" t="s">
        <v>16</v>
      </c>
      <c r="B49" s="10">
        <v>494285</v>
      </c>
      <c r="C49" s="10">
        <v>2146654.0700000003</v>
      </c>
      <c r="D49" s="10">
        <v>1932</v>
      </c>
      <c r="E49" s="10">
        <v>54842.871999999974</v>
      </c>
      <c r="F49" s="10">
        <v>0</v>
      </c>
      <c r="G49" s="10">
        <v>0</v>
      </c>
      <c r="H49" s="10">
        <v>0</v>
      </c>
      <c r="I49" s="12">
        <f t="shared" si="13"/>
        <v>2697713.9420000003</v>
      </c>
    </row>
    <row r="50" spans="1:9" x14ac:dyDescent="0.25">
      <c r="A50" s="9" t="s">
        <v>17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2">
        <f t="shared" si="13"/>
        <v>0</v>
      </c>
    </row>
    <row r="53" spans="1:9" x14ac:dyDescent="0.25">
      <c r="A53" s="26" t="s">
        <v>23</v>
      </c>
      <c r="B53" s="26"/>
      <c r="C53" s="26"/>
      <c r="D53" s="26"/>
      <c r="E53" s="26"/>
      <c r="F53" s="26"/>
      <c r="G53" s="26"/>
      <c r="H53" s="26"/>
      <c r="I53" s="1"/>
    </row>
    <row r="54" spans="1:9" ht="15.75" x14ac:dyDescent="0.25">
      <c r="A54" s="27" t="s">
        <v>26</v>
      </c>
      <c r="B54" s="27"/>
      <c r="C54" s="27"/>
      <c r="D54" s="27"/>
      <c r="E54" s="27"/>
      <c r="F54" s="27"/>
      <c r="G54" s="27"/>
      <c r="H54" s="27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20"/>
      <c r="H56" s="20" t="s">
        <v>24</v>
      </c>
      <c r="I56" s="3"/>
    </row>
    <row r="57" spans="1:9" x14ac:dyDescent="0.25">
      <c r="A57" s="28"/>
      <c r="B57" s="30" t="s">
        <v>2</v>
      </c>
      <c r="C57" s="31"/>
      <c r="D57" s="31"/>
      <c r="E57" s="31"/>
      <c r="F57" s="31"/>
      <c r="G57" s="32"/>
      <c r="H57" s="24" t="s">
        <v>3</v>
      </c>
    </row>
    <row r="58" spans="1:9" ht="45" x14ac:dyDescent="0.25">
      <c r="A58" s="29"/>
      <c r="B58" s="6" t="s">
        <v>4</v>
      </c>
      <c r="C58" s="6" t="s">
        <v>5</v>
      </c>
      <c r="D58" s="6" t="s">
        <v>6</v>
      </c>
      <c r="E58" s="6" t="s">
        <v>7</v>
      </c>
      <c r="F58" s="6" t="s">
        <v>9</v>
      </c>
      <c r="G58" s="6" t="s">
        <v>10</v>
      </c>
      <c r="H58" s="25"/>
      <c r="I58" s="13"/>
    </row>
    <row r="59" spans="1:9" ht="42.75" x14ac:dyDescent="0.25">
      <c r="A59" s="7" t="s">
        <v>18</v>
      </c>
      <c r="B59" s="8">
        <f>B60+B61+B62+B63+B64+B65</f>
        <v>7136.5159999999996</v>
      </c>
      <c r="C59" s="8">
        <f>C60+C61+C62+C63+C64+C65</f>
        <v>25212.569000000003</v>
      </c>
      <c r="D59" s="8">
        <f t="shared" ref="D59:E59" si="14">D60+D61+D62+D63+D64+D65</f>
        <v>32.460999999999999</v>
      </c>
      <c r="E59" s="8">
        <f t="shared" si="14"/>
        <v>16452.553999999996</v>
      </c>
      <c r="F59" s="8">
        <f>F60+F61+F62+F63+F64+F65</f>
        <v>6805.7220000000007</v>
      </c>
      <c r="G59" s="8">
        <f>G60+G61+G62+G63+G64+G65</f>
        <v>22</v>
      </c>
      <c r="H59" s="8">
        <f>H60+H61+H62+H63+H64+H65</f>
        <v>55661.822</v>
      </c>
      <c r="I59" s="14"/>
    </row>
    <row r="60" spans="1:9" x14ac:dyDescent="0.25">
      <c r="A60" s="9" t="s">
        <v>12</v>
      </c>
      <c r="B60" s="11">
        <v>0</v>
      </c>
      <c r="C60" s="11">
        <v>0</v>
      </c>
      <c r="D60" s="11">
        <v>0</v>
      </c>
      <c r="E60" s="11">
        <v>0</v>
      </c>
      <c r="F60" s="11">
        <v>6805.7220000000007</v>
      </c>
      <c r="G60" s="11">
        <v>0</v>
      </c>
      <c r="H60" s="12">
        <f>SUM(B60:G60)</f>
        <v>6805.7220000000007</v>
      </c>
    </row>
    <row r="61" spans="1:9" x14ac:dyDescent="0.25">
      <c r="A61" s="9" t="s">
        <v>13</v>
      </c>
      <c r="B61" s="11">
        <v>0</v>
      </c>
      <c r="C61" s="11">
        <v>540.36199999999997</v>
      </c>
      <c r="D61" s="11">
        <v>0</v>
      </c>
      <c r="E61" s="11">
        <v>13137.63</v>
      </c>
      <c r="F61" s="11">
        <v>0</v>
      </c>
      <c r="G61" s="11">
        <v>22</v>
      </c>
      <c r="H61" s="12">
        <f t="shared" ref="H61:H65" si="15">SUM(B61:G61)</f>
        <v>13699.991999999998</v>
      </c>
    </row>
    <row r="62" spans="1:9" x14ac:dyDescent="0.25">
      <c r="A62" s="9" t="s">
        <v>14</v>
      </c>
      <c r="B62" s="11">
        <v>1010.513</v>
      </c>
      <c r="C62" s="11">
        <v>5156.6419999999998</v>
      </c>
      <c r="D62" s="11">
        <v>0</v>
      </c>
      <c r="E62" s="11">
        <v>789.84799999999996</v>
      </c>
      <c r="F62" s="11">
        <v>0</v>
      </c>
      <c r="G62" s="11">
        <v>0</v>
      </c>
      <c r="H62" s="12">
        <f t="shared" si="15"/>
        <v>6957.0029999999997</v>
      </c>
    </row>
    <row r="63" spans="1:9" x14ac:dyDescent="0.25">
      <c r="A63" s="9" t="s">
        <v>15</v>
      </c>
      <c r="B63" s="11">
        <v>5900.5999999999995</v>
      </c>
      <c r="C63" s="11">
        <v>18118.323</v>
      </c>
      <c r="D63" s="11">
        <v>32.460999999999999</v>
      </c>
      <c r="E63" s="11">
        <v>2479.819</v>
      </c>
      <c r="F63" s="11">
        <v>0</v>
      </c>
      <c r="G63" s="11">
        <v>0</v>
      </c>
      <c r="H63" s="12">
        <f t="shared" si="15"/>
        <v>26531.202999999998</v>
      </c>
      <c r="I63" s="14"/>
    </row>
    <row r="64" spans="1:9" x14ac:dyDescent="0.25">
      <c r="A64" s="9" t="s">
        <v>16</v>
      </c>
      <c r="B64" s="11">
        <v>225.40299999999999</v>
      </c>
      <c r="C64" s="11">
        <v>1397.2420000000002</v>
      </c>
      <c r="D64" s="11">
        <v>0</v>
      </c>
      <c r="E64" s="11">
        <v>12.836</v>
      </c>
      <c r="F64" s="11">
        <v>0</v>
      </c>
      <c r="G64" s="11">
        <v>0</v>
      </c>
      <c r="H64" s="12">
        <f t="shared" si="15"/>
        <v>1635.4810000000002</v>
      </c>
    </row>
    <row r="65" spans="1:9" x14ac:dyDescent="0.25">
      <c r="A65" s="9" t="s">
        <v>17</v>
      </c>
      <c r="B65" s="11">
        <v>0</v>
      </c>
      <c r="C65" s="11">
        <v>0</v>
      </c>
      <c r="D65" s="11">
        <v>0</v>
      </c>
      <c r="E65" s="11">
        <v>32.420999999999999</v>
      </c>
      <c r="F65" s="11">
        <v>0</v>
      </c>
      <c r="G65" s="11">
        <v>0</v>
      </c>
      <c r="H65" s="12">
        <f t="shared" si="15"/>
        <v>32.420999999999999</v>
      </c>
      <c r="I65" s="15"/>
    </row>
    <row r="66" spans="1:9" x14ac:dyDescent="0.25">
      <c r="F66" s="16"/>
      <c r="G66" s="16"/>
      <c r="H66" s="16"/>
      <c r="I66" s="16"/>
    </row>
    <row r="67" spans="1:9" x14ac:dyDescent="0.25">
      <c r="I67" s="16"/>
    </row>
    <row r="68" spans="1:9" x14ac:dyDescent="0.25">
      <c r="B68" s="17"/>
      <c r="F68" s="18"/>
    </row>
  </sheetData>
  <mergeCells count="9">
    <mergeCell ref="I7:I8"/>
    <mergeCell ref="A53:H53"/>
    <mergeCell ref="A54:H54"/>
    <mergeCell ref="A57:A58"/>
    <mergeCell ref="B57:G57"/>
    <mergeCell ref="H57:H58"/>
    <mergeCell ref="A3:H3"/>
    <mergeCell ref="A4:H4"/>
    <mergeCell ref="A7:A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opLeftCell="A36" workbookViewId="0">
      <selection activeCell="H67" sqref="H67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26" t="s">
        <v>0</v>
      </c>
      <c r="B3" s="26"/>
      <c r="C3" s="26"/>
      <c r="D3" s="26"/>
      <c r="E3" s="26"/>
      <c r="F3" s="26"/>
      <c r="G3" s="26"/>
      <c r="H3" s="26"/>
      <c r="I3" s="1"/>
    </row>
    <row r="4" spans="1:9" ht="15.75" x14ac:dyDescent="0.25">
      <c r="A4" s="27" t="s">
        <v>27</v>
      </c>
      <c r="B4" s="27"/>
      <c r="C4" s="27"/>
      <c r="D4" s="27"/>
      <c r="E4" s="27"/>
      <c r="F4" s="27"/>
      <c r="G4" s="27"/>
      <c r="H4" s="27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21" t="s">
        <v>1</v>
      </c>
    </row>
    <row r="7" spans="1:9" x14ac:dyDescent="0.25">
      <c r="A7" s="28"/>
      <c r="B7" s="4" t="s">
        <v>2</v>
      </c>
      <c r="C7" s="4"/>
      <c r="D7" s="4"/>
      <c r="E7" s="4"/>
      <c r="F7" s="5"/>
      <c r="G7" s="5"/>
      <c r="H7" s="5"/>
      <c r="I7" s="24" t="s">
        <v>3</v>
      </c>
    </row>
    <row r="8" spans="1:9" ht="45" x14ac:dyDescent="0.25">
      <c r="A8" s="29"/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25"/>
    </row>
    <row r="9" spans="1:9" ht="28.5" x14ac:dyDescent="0.25">
      <c r="A9" s="7" t="s">
        <v>11</v>
      </c>
      <c r="B9" s="8">
        <f t="shared" ref="B9:I9" si="0">B10+B11+B12+B13+B14+B15</f>
        <v>43842546.478</v>
      </c>
      <c r="C9" s="8">
        <f t="shared" si="0"/>
        <v>47634428.131000005</v>
      </c>
      <c r="D9" s="8">
        <f t="shared" si="0"/>
        <v>169446.777</v>
      </c>
      <c r="E9" s="8">
        <f t="shared" si="0"/>
        <v>11168323.626</v>
      </c>
      <c r="F9" s="8">
        <f t="shared" si="0"/>
        <v>1157006.497</v>
      </c>
      <c r="G9" s="8">
        <f t="shared" si="0"/>
        <v>2280676.878</v>
      </c>
      <c r="H9" s="8">
        <f t="shared" si="0"/>
        <v>6241</v>
      </c>
      <c r="I9" s="8">
        <f t="shared" si="0"/>
        <v>106258669.38699999</v>
      </c>
    </row>
    <row r="10" spans="1:9" x14ac:dyDescent="0.25">
      <c r="A10" s="9" t="s">
        <v>12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2280676.878</v>
      </c>
      <c r="H10" s="11">
        <v>0</v>
      </c>
      <c r="I10" s="12">
        <f t="shared" ref="I10:I15" si="1">SUM(B10:H10)</f>
        <v>2280676.878</v>
      </c>
    </row>
    <row r="11" spans="1:9" x14ac:dyDescent="0.25">
      <c r="A11" s="9" t="s">
        <v>13</v>
      </c>
      <c r="B11" s="10">
        <v>0</v>
      </c>
      <c r="C11" s="10">
        <v>0</v>
      </c>
      <c r="D11" s="10">
        <v>0</v>
      </c>
      <c r="E11" s="10">
        <v>8285458.5610000007</v>
      </c>
      <c r="F11" s="10">
        <v>0</v>
      </c>
      <c r="G11" s="10">
        <v>0</v>
      </c>
      <c r="H11" s="10">
        <v>6241</v>
      </c>
      <c r="I11" s="12">
        <f t="shared" si="1"/>
        <v>8291699.5610000007</v>
      </c>
    </row>
    <row r="12" spans="1:9" x14ac:dyDescent="0.25">
      <c r="A12" s="9" t="s">
        <v>14</v>
      </c>
      <c r="B12" s="10">
        <v>353787.76</v>
      </c>
      <c r="C12" s="10">
        <v>2897377.7349999999</v>
      </c>
      <c r="D12" s="10">
        <v>0</v>
      </c>
      <c r="E12" s="10">
        <v>471546.89999999991</v>
      </c>
      <c r="F12" s="10">
        <v>0</v>
      </c>
      <c r="G12" s="10">
        <v>0</v>
      </c>
      <c r="H12" s="10">
        <v>0</v>
      </c>
      <c r="I12" s="12">
        <f t="shared" si="1"/>
        <v>3722712.395</v>
      </c>
    </row>
    <row r="13" spans="1:9" x14ac:dyDescent="0.25">
      <c r="A13" s="9" t="s">
        <v>15</v>
      </c>
      <c r="B13" s="11">
        <v>25885497.307</v>
      </c>
      <c r="C13" s="10">
        <v>17763504.127000004</v>
      </c>
      <c r="D13" s="10">
        <v>89264.903000000006</v>
      </c>
      <c r="E13" s="10">
        <v>1948097.3069999963</v>
      </c>
      <c r="F13" s="10">
        <v>248234.88200000001</v>
      </c>
      <c r="G13" s="10">
        <v>0</v>
      </c>
      <c r="H13" s="10">
        <v>0</v>
      </c>
      <c r="I13" s="12">
        <f t="shared" si="1"/>
        <v>45934598.525999993</v>
      </c>
    </row>
    <row r="14" spans="1:9" x14ac:dyDescent="0.25">
      <c r="A14" s="9" t="s">
        <v>16</v>
      </c>
      <c r="B14" s="10">
        <v>17603261.410999998</v>
      </c>
      <c r="C14" s="10">
        <v>26973546.269000001</v>
      </c>
      <c r="D14" s="10">
        <v>80181.874000000011</v>
      </c>
      <c r="E14" s="10">
        <v>433379.8580000028</v>
      </c>
      <c r="F14" s="10">
        <v>908771.61499999999</v>
      </c>
      <c r="G14" s="10">
        <v>0</v>
      </c>
      <c r="H14" s="10">
        <v>0</v>
      </c>
      <c r="I14" s="12">
        <f t="shared" si="1"/>
        <v>45999141.027000003</v>
      </c>
    </row>
    <row r="15" spans="1:9" x14ac:dyDescent="0.25">
      <c r="A15" s="9" t="s">
        <v>17</v>
      </c>
      <c r="B15" s="10">
        <v>0</v>
      </c>
      <c r="C15" s="10">
        <v>0</v>
      </c>
      <c r="D15" s="10">
        <v>0</v>
      </c>
      <c r="E15" s="10">
        <v>29841</v>
      </c>
      <c r="F15" s="10">
        <v>0</v>
      </c>
      <c r="G15" s="10">
        <v>0</v>
      </c>
      <c r="H15" s="10">
        <v>0</v>
      </c>
      <c r="I15" s="12">
        <f t="shared" si="1"/>
        <v>29841</v>
      </c>
    </row>
    <row r="16" spans="1:9" ht="42.75" x14ac:dyDescent="0.25">
      <c r="A16" s="7" t="s">
        <v>18</v>
      </c>
      <c r="B16" s="8">
        <f t="shared" ref="B16:H16" si="2">B17+B18+B19+B20+B21+B22</f>
        <v>23793221.300000001</v>
      </c>
      <c r="C16" s="8">
        <f t="shared" si="2"/>
        <v>27047196.390000008</v>
      </c>
      <c r="D16" s="8">
        <f t="shared" si="2"/>
        <v>112450.51100000001</v>
      </c>
      <c r="E16" s="8">
        <f t="shared" si="2"/>
        <v>10765834.160999998</v>
      </c>
      <c r="F16" s="8">
        <f t="shared" si="2"/>
        <v>974549.53700000001</v>
      </c>
      <c r="G16" s="8">
        <f t="shared" si="2"/>
        <v>2280676.878</v>
      </c>
      <c r="H16" s="8">
        <f t="shared" si="2"/>
        <v>6241</v>
      </c>
      <c r="I16" s="8">
        <f>I17+I18+I19+I20+I21+I22</f>
        <v>64980169.776999995</v>
      </c>
    </row>
    <row r="17" spans="1:9" x14ac:dyDescent="0.25">
      <c r="A17" s="9" t="s">
        <v>12</v>
      </c>
      <c r="B17" s="10">
        <f t="shared" ref="B17:H22" si="3">B10-B31-B38-B45</f>
        <v>0</v>
      </c>
      <c r="C17" s="10">
        <f t="shared" si="3"/>
        <v>0</v>
      </c>
      <c r="D17" s="10">
        <f t="shared" si="3"/>
        <v>0</v>
      </c>
      <c r="E17" s="10">
        <f t="shared" si="3"/>
        <v>0</v>
      </c>
      <c r="F17" s="10">
        <f t="shared" si="3"/>
        <v>0</v>
      </c>
      <c r="G17" s="10">
        <f t="shared" si="3"/>
        <v>2280676.878</v>
      </c>
      <c r="H17" s="10">
        <f t="shared" si="3"/>
        <v>0</v>
      </c>
      <c r="I17" s="12">
        <f t="shared" ref="I17:I22" si="4">SUM(B17:H17)</f>
        <v>2280676.878</v>
      </c>
    </row>
    <row r="18" spans="1:9" x14ac:dyDescent="0.25">
      <c r="A18" s="9" t="s">
        <v>13</v>
      </c>
      <c r="B18" s="10">
        <f t="shared" si="3"/>
        <v>0</v>
      </c>
      <c r="C18" s="10">
        <f t="shared" si="3"/>
        <v>0</v>
      </c>
      <c r="D18" s="10">
        <f t="shared" si="3"/>
        <v>0</v>
      </c>
      <c r="E18" s="10">
        <f t="shared" si="3"/>
        <v>8263224.5610000007</v>
      </c>
      <c r="F18" s="10">
        <f t="shared" si="3"/>
        <v>0</v>
      </c>
      <c r="G18" s="10">
        <f t="shared" si="3"/>
        <v>0</v>
      </c>
      <c r="H18" s="10">
        <f t="shared" si="3"/>
        <v>6241</v>
      </c>
      <c r="I18" s="12">
        <f t="shared" si="4"/>
        <v>8269465.5610000007</v>
      </c>
    </row>
    <row r="19" spans="1:9" x14ac:dyDescent="0.25">
      <c r="A19" s="9" t="s">
        <v>14</v>
      </c>
      <c r="B19" s="10">
        <f t="shared" si="3"/>
        <v>353787.76</v>
      </c>
      <c r="C19" s="10">
        <f t="shared" si="3"/>
        <v>2897377.7349999999</v>
      </c>
      <c r="D19" s="10">
        <f t="shared" si="3"/>
        <v>0</v>
      </c>
      <c r="E19" s="10">
        <f t="shared" si="3"/>
        <v>471546.89999999991</v>
      </c>
      <c r="F19" s="10">
        <f t="shared" si="3"/>
        <v>0</v>
      </c>
      <c r="G19" s="10">
        <f t="shared" si="3"/>
        <v>0</v>
      </c>
      <c r="H19" s="10">
        <f t="shared" si="3"/>
        <v>0</v>
      </c>
      <c r="I19" s="12">
        <f t="shared" si="4"/>
        <v>3722712.395</v>
      </c>
    </row>
    <row r="20" spans="1:9" x14ac:dyDescent="0.25">
      <c r="A20" s="9" t="s">
        <v>15</v>
      </c>
      <c r="B20" s="10">
        <f t="shared" si="3"/>
        <v>20419059.673</v>
      </c>
      <c r="C20" s="10">
        <f t="shared" si="3"/>
        <v>16953606.039000005</v>
      </c>
      <c r="D20" s="10">
        <f t="shared" si="3"/>
        <v>87149.903000000006</v>
      </c>
      <c r="E20" s="10">
        <f t="shared" si="3"/>
        <v>1940057.3069999963</v>
      </c>
      <c r="F20" s="10">
        <f t="shared" si="3"/>
        <v>186717.74200000003</v>
      </c>
      <c r="G20" s="10">
        <f t="shared" si="3"/>
        <v>0</v>
      </c>
      <c r="H20" s="10">
        <f t="shared" si="3"/>
        <v>0</v>
      </c>
      <c r="I20" s="12">
        <f t="shared" si="4"/>
        <v>39586590.663999997</v>
      </c>
    </row>
    <row r="21" spans="1:9" x14ac:dyDescent="0.25">
      <c r="A21" s="9" t="s">
        <v>16</v>
      </c>
      <c r="B21" s="10">
        <f t="shared" si="3"/>
        <v>3020373.8669999978</v>
      </c>
      <c r="C21" s="10">
        <f t="shared" si="3"/>
        <v>7196212.6160000023</v>
      </c>
      <c r="D21" s="10">
        <f t="shared" si="3"/>
        <v>25300.608000000007</v>
      </c>
      <c r="E21" s="10">
        <f t="shared" si="3"/>
        <v>61164.393000000855</v>
      </c>
      <c r="F21" s="10">
        <f t="shared" si="3"/>
        <v>787831.79500000004</v>
      </c>
      <c r="G21" s="10">
        <f t="shared" si="3"/>
        <v>0</v>
      </c>
      <c r="H21" s="10">
        <f t="shared" si="3"/>
        <v>0</v>
      </c>
      <c r="I21" s="12">
        <f t="shared" si="4"/>
        <v>11090883.278999999</v>
      </c>
    </row>
    <row r="22" spans="1:9" x14ac:dyDescent="0.25">
      <c r="A22" s="9" t="s">
        <v>17</v>
      </c>
      <c r="B22" s="10">
        <f t="shared" si="3"/>
        <v>0</v>
      </c>
      <c r="C22" s="10">
        <f t="shared" si="3"/>
        <v>0</v>
      </c>
      <c r="D22" s="10">
        <f t="shared" si="3"/>
        <v>0</v>
      </c>
      <c r="E22" s="10">
        <f t="shared" si="3"/>
        <v>29841</v>
      </c>
      <c r="F22" s="10">
        <f t="shared" si="3"/>
        <v>0</v>
      </c>
      <c r="G22" s="10">
        <f t="shared" si="3"/>
        <v>0</v>
      </c>
      <c r="H22" s="10">
        <f t="shared" si="3"/>
        <v>0</v>
      </c>
      <c r="I22" s="12">
        <f t="shared" si="4"/>
        <v>29841</v>
      </c>
    </row>
    <row r="23" spans="1:9" ht="28.5" x14ac:dyDescent="0.25">
      <c r="A23" s="7" t="s">
        <v>19</v>
      </c>
      <c r="B23" s="8">
        <f t="shared" ref="B23:H23" si="5">B24+B25+B26+B27+B28+B29</f>
        <v>20049325.178000003</v>
      </c>
      <c r="C23" s="8">
        <f t="shared" si="5"/>
        <v>20587231.740999997</v>
      </c>
      <c r="D23" s="8">
        <f t="shared" si="5"/>
        <v>56996.266000000003</v>
      </c>
      <c r="E23" s="8">
        <f t="shared" si="5"/>
        <v>402489.46500000195</v>
      </c>
      <c r="F23" s="8">
        <f t="shared" si="5"/>
        <v>182456.95999999999</v>
      </c>
      <c r="G23" s="8">
        <f t="shared" si="5"/>
        <v>0</v>
      </c>
      <c r="H23" s="8">
        <f t="shared" si="5"/>
        <v>0</v>
      </c>
      <c r="I23" s="8">
        <f>I24+I25+I26+I27+I28+I29</f>
        <v>41278499.609999999</v>
      </c>
    </row>
    <row r="24" spans="1:9" x14ac:dyDescent="0.25">
      <c r="A24" s="9" t="s">
        <v>12</v>
      </c>
      <c r="B24" s="10">
        <f t="shared" ref="B24:H29" si="6">B31+B38+B45</f>
        <v>0</v>
      </c>
      <c r="C24" s="10">
        <f t="shared" si="6"/>
        <v>0</v>
      </c>
      <c r="D24" s="10">
        <f t="shared" si="6"/>
        <v>0</v>
      </c>
      <c r="E24" s="10">
        <f t="shared" si="6"/>
        <v>0</v>
      </c>
      <c r="F24" s="10">
        <f t="shared" si="6"/>
        <v>0</v>
      </c>
      <c r="G24" s="10">
        <f t="shared" si="6"/>
        <v>0</v>
      </c>
      <c r="H24" s="10">
        <f t="shared" si="6"/>
        <v>0</v>
      </c>
      <c r="I24" s="12">
        <f t="shared" ref="I24:I29" si="7">SUM(B24:H24)</f>
        <v>0</v>
      </c>
    </row>
    <row r="25" spans="1:9" x14ac:dyDescent="0.25">
      <c r="A25" s="9" t="s">
        <v>13</v>
      </c>
      <c r="B25" s="10">
        <f t="shared" si="6"/>
        <v>0</v>
      </c>
      <c r="C25" s="10">
        <f t="shared" si="6"/>
        <v>0</v>
      </c>
      <c r="D25" s="10">
        <f t="shared" si="6"/>
        <v>0</v>
      </c>
      <c r="E25" s="10">
        <f t="shared" si="6"/>
        <v>22234</v>
      </c>
      <c r="F25" s="10">
        <f t="shared" si="6"/>
        <v>0</v>
      </c>
      <c r="G25" s="10">
        <f t="shared" si="6"/>
        <v>0</v>
      </c>
      <c r="H25" s="10">
        <f t="shared" si="6"/>
        <v>0</v>
      </c>
      <c r="I25" s="12">
        <f t="shared" si="7"/>
        <v>22234</v>
      </c>
    </row>
    <row r="26" spans="1:9" x14ac:dyDescent="0.25">
      <c r="A26" s="9" t="s">
        <v>14</v>
      </c>
      <c r="B26" s="10">
        <f t="shared" si="6"/>
        <v>0</v>
      </c>
      <c r="C26" s="10">
        <f t="shared" si="6"/>
        <v>0</v>
      </c>
      <c r="D26" s="10">
        <f t="shared" si="6"/>
        <v>0</v>
      </c>
      <c r="E26" s="10">
        <f t="shared" si="6"/>
        <v>0</v>
      </c>
      <c r="F26" s="10">
        <f t="shared" si="6"/>
        <v>0</v>
      </c>
      <c r="G26" s="10">
        <f t="shared" si="6"/>
        <v>0</v>
      </c>
      <c r="H26" s="10">
        <f t="shared" si="6"/>
        <v>0</v>
      </c>
      <c r="I26" s="12">
        <f t="shared" si="7"/>
        <v>0</v>
      </c>
    </row>
    <row r="27" spans="1:9" x14ac:dyDescent="0.25">
      <c r="A27" s="9" t="s">
        <v>15</v>
      </c>
      <c r="B27" s="10">
        <f t="shared" si="6"/>
        <v>5466437.6339999996</v>
      </c>
      <c r="C27" s="10">
        <f t="shared" si="6"/>
        <v>809898.08800000011</v>
      </c>
      <c r="D27" s="10">
        <f t="shared" si="6"/>
        <v>2115</v>
      </c>
      <c r="E27" s="10">
        <f t="shared" si="6"/>
        <v>8040</v>
      </c>
      <c r="F27" s="10">
        <f t="shared" si="6"/>
        <v>61517.14</v>
      </c>
      <c r="G27" s="10">
        <f t="shared" si="6"/>
        <v>0</v>
      </c>
      <c r="H27" s="10">
        <f t="shared" si="6"/>
        <v>0</v>
      </c>
      <c r="I27" s="12">
        <f t="shared" si="7"/>
        <v>6348007.8619999997</v>
      </c>
    </row>
    <row r="28" spans="1:9" x14ac:dyDescent="0.25">
      <c r="A28" s="9" t="s">
        <v>16</v>
      </c>
      <c r="B28" s="10">
        <f t="shared" si="6"/>
        <v>14582887.544000002</v>
      </c>
      <c r="C28" s="10">
        <f t="shared" si="6"/>
        <v>19777333.652999997</v>
      </c>
      <c r="D28" s="10">
        <f t="shared" si="6"/>
        <v>54881.266000000003</v>
      </c>
      <c r="E28" s="10">
        <f t="shared" si="6"/>
        <v>372215.46500000195</v>
      </c>
      <c r="F28" s="10">
        <f t="shared" si="6"/>
        <v>120939.81999999999</v>
      </c>
      <c r="G28" s="10">
        <f t="shared" si="6"/>
        <v>0</v>
      </c>
      <c r="H28" s="10">
        <f t="shared" si="6"/>
        <v>0</v>
      </c>
      <c r="I28" s="12">
        <f t="shared" si="7"/>
        <v>34908257.748000003</v>
      </c>
    </row>
    <row r="29" spans="1:9" x14ac:dyDescent="0.25">
      <c r="A29" s="9" t="s">
        <v>17</v>
      </c>
      <c r="B29" s="10">
        <f t="shared" si="6"/>
        <v>0</v>
      </c>
      <c r="C29" s="10">
        <f t="shared" si="6"/>
        <v>0</v>
      </c>
      <c r="D29" s="10">
        <f t="shared" si="6"/>
        <v>0</v>
      </c>
      <c r="E29" s="10">
        <f t="shared" si="6"/>
        <v>0</v>
      </c>
      <c r="F29" s="10">
        <f t="shared" si="6"/>
        <v>0</v>
      </c>
      <c r="G29" s="10">
        <f t="shared" si="6"/>
        <v>0</v>
      </c>
      <c r="H29" s="10">
        <f t="shared" si="6"/>
        <v>0</v>
      </c>
      <c r="I29" s="12">
        <f t="shared" si="7"/>
        <v>0</v>
      </c>
    </row>
    <row r="30" spans="1:9" ht="28.5" x14ac:dyDescent="0.25">
      <c r="A30" s="7" t="s">
        <v>20</v>
      </c>
      <c r="B30" s="8">
        <f t="shared" ref="B30:H30" si="8">B31+B32+B33+B34+B35+B36</f>
        <v>16559949.5</v>
      </c>
      <c r="C30" s="8">
        <f t="shared" si="8"/>
        <v>17763610.331999999</v>
      </c>
      <c r="D30" s="8">
        <f t="shared" si="8"/>
        <v>53362.266000000003</v>
      </c>
      <c r="E30" s="8">
        <f t="shared" si="8"/>
        <v>348808.59300000221</v>
      </c>
      <c r="F30" s="8">
        <f t="shared" si="8"/>
        <v>174285.76</v>
      </c>
      <c r="G30" s="8">
        <f t="shared" si="8"/>
        <v>0</v>
      </c>
      <c r="H30" s="8">
        <f t="shared" si="8"/>
        <v>0</v>
      </c>
      <c r="I30" s="8">
        <f>I31+I32+I33+I34+I35+I36</f>
        <v>34900016.451000005</v>
      </c>
    </row>
    <row r="31" spans="1:9" x14ac:dyDescent="0.25">
      <c r="A31" s="9" t="s">
        <v>12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2">
        <f t="shared" ref="I31:I36" si="9">SUM(B31:H31)</f>
        <v>0</v>
      </c>
    </row>
    <row r="32" spans="1:9" x14ac:dyDescent="0.25">
      <c r="A32" s="9" t="s">
        <v>13</v>
      </c>
      <c r="B32" s="10">
        <v>0</v>
      </c>
      <c r="C32" s="10">
        <v>0</v>
      </c>
      <c r="D32" s="10">
        <v>0</v>
      </c>
      <c r="E32" s="10">
        <v>22074</v>
      </c>
      <c r="F32" s="10">
        <v>0</v>
      </c>
      <c r="G32" s="10">
        <v>0</v>
      </c>
      <c r="H32" s="10">
        <v>0</v>
      </c>
      <c r="I32" s="12">
        <f t="shared" si="9"/>
        <v>22074</v>
      </c>
    </row>
    <row r="33" spans="1:9" x14ac:dyDescent="0.25">
      <c r="A33" s="9" t="s">
        <v>14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2">
        <f t="shared" si="9"/>
        <v>0</v>
      </c>
    </row>
    <row r="34" spans="1:9" x14ac:dyDescent="0.25">
      <c r="A34" s="9" t="s">
        <v>15</v>
      </c>
      <c r="B34" s="10">
        <v>3635949.0060000001</v>
      </c>
      <c r="C34" s="10">
        <v>642661.7080000001</v>
      </c>
      <c r="D34" s="10">
        <v>2115</v>
      </c>
      <c r="E34" s="10">
        <v>8040</v>
      </c>
      <c r="F34" s="10">
        <v>61517.14</v>
      </c>
      <c r="G34" s="10">
        <v>0</v>
      </c>
      <c r="H34" s="10">
        <v>0</v>
      </c>
      <c r="I34" s="12">
        <f t="shared" si="9"/>
        <v>4350282.8539999994</v>
      </c>
    </row>
    <row r="35" spans="1:9" x14ac:dyDescent="0.25">
      <c r="A35" s="9" t="s">
        <v>16</v>
      </c>
      <c r="B35" s="10">
        <v>12924000.494000001</v>
      </c>
      <c r="C35" s="10">
        <v>17120948.623999998</v>
      </c>
      <c r="D35" s="10">
        <v>51247.266000000003</v>
      </c>
      <c r="E35" s="10">
        <v>318694.59300000221</v>
      </c>
      <c r="F35" s="10">
        <v>112768.62</v>
      </c>
      <c r="G35" s="10">
        <v>0</v>
      </c>
      <c r="H35" s="10">
        <v>0</v>
      </c>
      <c r="I35" s="12">
        <f t="shared" si="9"/>
        <v>30527659.597000003</v>
      </c>
    </row>
    <row r="36" spans="1:9" x14ac:dyDescent="0.25">
      <c r="A36" s="9" t="s">
        <v>17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2">
        <f t="shared" si="9"/>
        <v>0</v>
      </c>
    </row>
    <row r="37" spans="1:9" ht="28.5" x14ac:dyDescent="0.25">
      <c r="A37" s="7" t="s">
        <v>21</v>
      </c>
      <c r="B37" s="8">
        <f t="shared" ref="B37:H37" si="10">B38+B39+B40+B41+B42+B43</f>
        <v>2987014.6780000003</v>
      </c>
      <c r="C37" s="8">
        <f t="shared" si="10"/>
        <v>832894.13600000006</v>
      </c>
      <c r="D37" s="8">
        <f t="shared" si="10"/>
        <v>1677</v>
      </c>
      <c r="E37" s="8">
        <f t="shared" si="10"/>
        <v>1205.9999999997672</v>
      </c>
      <c r="F37" s="8">
        <f t="shared" si="10"/>
        <v>8171.2</v>
      </c>
      <c r="G37" s="8">
        <f t="shared" si="10"/>
        <v>0</v>
      </c>
      <c r="H37" s="8">
        <f t="shared" si="10"/>
        <v>0</v>
      </c>
      <c r="I37" s="8">
        <f>I38+I39+I40+I41+I42+I43</f>
        <v>3830963.0139999995</v>
      </c>
    </row>
    <row r="38" spans="1:9" x14ac:dyDescent="0.25">
      <c r="A38" s="9" t="s">
        <v>12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2">
        <f t="shared" ref="I38:I43" si="11">SUM(B38:H38)</f>
        <v>0</v>
      </c>
    </row>
    <row r="39" spans="1:9" x14ac:dyDescent="0.25">
      <c r="A39" s="9" t="s">
        <v>13</v>
      </c>
      <c r="B39" s="10">
        <v>0</v>
      </c>
      <c r="C39" s="10">
        <v>0</v>
      </c>
      <c r="D39" s="10">
        <v>0</v>
      </c>
      <c r="E39" s="10">
        <v>160</v>
      </c>
      <c r="F39" s="10">
        <v>0</v>
      </c>
      <c r="G39" s="10">
        <v>0</v>
      </c>
      <c r="H39" s="10">
        <v>0</v>
      </c>
      <c r="I39" s="12">
        <f t="shared" si="11"/>
        <v>160</v>
      </c>
    </row>
    <row r="40" spans="1:9" x14ac:dyDescent="0.25">
      <c r="A40" s="9" t="s">
        <v>14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2">
        <f t="shared" si="11"/>
        <v>0</v>
      </c>
    </row>
    <row r="41" spans="1:9" x14ac:dyDescent="0.25">
      <c r="A41" s="9" t="s">
        <v>15</v>
      </c>
      <c r="B41" s="10">
        <v>1731106.628</v>
      </c>
      <c r="C41" s="10">
        <v>157560.38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2">
        <f t="shared" si="11"/>
        <v>1888667.0079999999</v>
      </c>
    </row>
    <row r="42" spans="1:9" x14ac:dyDescent="0.25">
      <c r="A42" s="9" t="s">
        <v>16</v>
      </c>
      <c r="B42" s="10">
        <v>1255908.05</v>
      </c>
      <c r="C42" s="10">
        <v>675333.75600000005</v>
      </c>
      <c r="D42" s="10">
        <v>1677</v>
      </c>
      <c r="E42" s="10">
        <v>1045.9999999997672</v>
      </c>
      <c r="F42" s="10">
        <v>8171.2</v>
      </c>
      <c r="G42" s="10">
        <v>0</v>
      </c>
      <c r="H42" s="10">
        <v>0</v>
      </c>
      <c r="I42" s="12">
        <f t="shared" si="11"/>
        <v>1942136.0059999998</v>
      </c>
    </row>
    <row r="43" spans="1:9" x14ac:dyDescent="0.25">
      <c r="A43" s="9" t="s">
        <v>17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2">
        <f t="shared" si="11"/>
        <v>0</v>
      </c>
    </row>
    <row r="44" spans="1:9" ht="28.5" x14ac:dyDescent="0.25">
      <c r="A44" s="7" t="s">
        <v>22</v>
      </c>
      <c r="B44" s="8">
        <f t="shared" ref="B44:H44" si="12">B45+B46+B47+B48+B49+B50</f>
        <v>502361</v>
      </c>
      <c r="C44" s="8">
        <f t="shared" si="12"/>
        <v>1990727.273</v>
      </c>
      <c r="D44" s="8">
        <f t="shared" si="12"/>
        <v>1957</v>
      </c>
      <c r="E44" s="8">
        <f t="shared" si="12"/>
        <v>52474.871999999974</v>
      </c>
      <c r="F44" s="8">
        <f t="shared" si="12"/>
        <v>0</v>
      </c>
      <c r="G44" s="8">
        <f t="shared" si="12"/>
        <v>0</v>
      </c>
      <c r="H44" s="8">
        <f t="shared" si="12"/>
        <v>0</v>
      </c>
      <c r="I44" s="8">
        <f>I45+I46+I47+I48+I49+I50</f>
        <v>2547520.145</v>
      </c>
    </row>
    <row r="45" spans="1:9" x14ac:dyDescent="0.25">
      <c r="A45" s="9" t="s">
        <v>12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2">
        <f t="shared" ref="I45:I50" si="13">SUM(B45:H45)</f>
        <v>0</v>
      </c>
    </row>
    <row r="46" spans="1:9" x14ac:dyDescent="0.25">
      <c r="A46" s="9" t="s">
        <v>13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2">
        <f t="shared" si="13"/>
        <v>0</v>
      </c>
    </row>
    <row r="47" spans="1:9" x14ac:dyDescent="0.25">
      <c r="A47" s="9" t="s">
        <v>14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2">
        <f t="shared" si="13"/>
        <v>0</v>
      </c>
    </row>
    <row r="48" spans="1:9" x14ac:dyDescent="0.25">
      <c r="A48" s="9" t="s">
        <v>15</v>
      </c>
      <c r="B48" s="10">
        <v>99382</v>
      </c>
      <c r="C48" s="10">
        <v>9676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2">
        <f t="shared" si="13"/>
        <v>109058</v>
      </c>
    </row>
    <row r="49" spans="1:9" x14ac:dyDescent="0.25">
      <c r="A49" s="9" t="s">
        <v>16</v>
      </c>
      <c r="B49" s="10">
        <v>402979</v>
      </c>
      <c r="C49" s="10">
        <v>1981051.273</v>
      </c>
      <c r="D49" s="10">
        <v>1957</v>
      </c>
      <c r="E49" s="10">
        <v>52474.871999999974</v>
      </c>
      <c r="F49" s="10">
        <v>0</v>
      </c>
      <c r="G49" s="10">
        <v>0</v>
      </c>
      <c r="H49" s="10">
        <v>0</v>
      </c>
      <c r="I49" s="12">
        <f t="shared" si="13"/>
        <v>2438462.145</v>
      </c>
    </row>
    <row r="50" spans="1:9" x14ac:dyDescent="0.25">
      <c r="A50" s="9" t="s">
        <v>17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2">
        <f t="shared" si="13"/>
        <v>0</v>
      </c>
    </row>
    <row r="53" spans="1:9" x14ac:dyDescent="0.25">
      <c r="A53" s="26" t="s">
        <v>23</v>
      </c>
      <c r="B53" s="26"/>
      <c r="C53" s="26"/>
      <c r="D53" s="26"/>
      <c r="E53" s="26"/>
      <c r="F53" s="26"/>
      <c r="G53" s="26"/>
      <c r="H53" s="26"/>
      <c r="I53" s="1"/>
    </row>
    <row r="54" spans="1:9" ht="15.75" x14ac:dyDescent="0.25">
      <c r="A54" s="27" t="str">
        <f>A4</f>
        <v>за март 2026 года</v>
      </c>
      <c r="B54" s="27"/>
      <c r="C54" s="27"/>
      <c r="D54" s="27"/>
      <c r="E54" s="27"/>
      <c r="F54" s="27"/>
      <c r="G54" s="27"/>
      <c r="H54" s="27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21"/>
      <c r="H56" s="21" t="s">
        <v>24</v>
      </c>
      <c r="I56" s="3"/>
    </row>
    <row r="57" spans="1:9" x14ac:dyDescent="0.25">
      <c r="A57" s="28"/>
      <c r="B57" s="30" t="s">
        <v>2</v>
      </c>
      <c r="C57" s="31"/>
      <c r="D57" s="31"/>
      <c r="E57" s="31"/>
      <c r="F57" s="31"/>
      <c r="G57" s="32"/>
      <c r="H57" s="24" t="s">
        <v>3</v>
      </c>
    </row>
    <row r="58" spans="1:9" ht="45" x14ac:dyDescent="0.25">
      <c r="A58" s="29"/>
      <c r="B58" s="6" t="s">
        <v>4</v>
      </c>
      <c r="C58" s="6" t="s">
        <v>5</v>
      </c>
      <c r="D58" s="6" t="s">
        <v>6</v>
      </c>
      <c r="E58" s="6" t="s">
        <v>7</v>
      </c>
      <c r="F58" s="6" t="s">
        <v>9</v>
      </c>
      <c r="G58" s="6" t="s">
        <v>10</v>
      </c>
      <c r="H58" s="25"/>
      <c r="I58" s="13"/>
    </row>
    <row r="59" spans="1:9" ht="42.75" x14ac:dyDescent="0.25">
      <c r="A59" s="7" t="s">
        <v>18</v>
      </c>
      <c r="B59" s="8">
        <f>B60+B61+B62+B63+B64+B65</f>
        <v>6278.5210000000006</v>
      </c>
      <c r="C59" s="8">
        <f>C60+C61+C62+C63+C64+C65</f>
        <v>22614.510000000002</v>
      </c>
      <c r="D59" s="8">
        <f t="shared" ref="D59:E59" si="14">D60+D61+D62+D63+D64+D65</f>
        <v>33.569000000000003</v>
      </c>
      <c r="E59" s="8">
        <f t="shared" si="14"/>
        <v>15768.385</v>
      </c>
      <c r="F59" s="8">
        <f>F60+F61+F62+F63+F64+F65</f>
        <v>6255.66</v>
      </c>
      <c r="G59" s="8">
        <f>G60+G61+G62+G63+G64+G65</f>
        <v>8</v>
      </c>
      <c r="H59" s="8">
        <f>H60+H61+H62+H63+H64+H65</f>
        <v>50958.645000000004</v>
      </c>
      <c r="I59" s="14"/>
    </row>
    <row r="60" spans="1:9" x14ac:dyDescent="0.25">
      <c r="A60" s="9" t="s">
        <v>12</v>
      </c>
      <c r="B60" s="11">
        <v>0</v>
      </c>
      <c r="C60" s="11">
        <v>0</v>
      </c>
      <c r="D60" s="11">
        <v>0</v>
      </c>
      <c r="E60" s="11">
        <v>0</v>
      </c>
      <c r="F60" s="11">
        <v>6255.66</v>
      </c>
      <c r="G60" s="11">
        <v>0</v>
      </c>
      <c r="H60" s="12">
        <f>SUM(B60:G60)</f>
        <v>6255.66</v>
      </c>
    </row>
    <row r="61" spans="1:9" x14ac:dyDescent="0.25">
      <c r="A61" s="9" t="s">
        <v>13</v>
      </c>
      <c r="B61" s="11">
        <v>0</v>
      </c>
      <c r="C61" s="11">
        <v>446.02799999999996</v>
      </c>
      <c r="D61" s="11">
        <v>0</v>
      </c>
      <c r="E61" s="11">
        <v>12981.081</v>
      </c>
      <c r="F61" s="11">
        <v>0</v>
      </c>
      <c r="G61" s="11">
        <v>8</v>
      </c>
      <c r="H61" s="12">
        <f t="shared" ref="H61:H65" si="15">SUM(B61:G61)</f>
        <v>13435.109</v>
      </c>
    </row>
    <row r="62" spans="1:9" x14ac:dyDescent="0.25">
      <c r="A62" s="9" t="s">
        <v>14</v>
      </c>
      <c r="B62" s="11">
        <v>779.01499999999999</v>
      </c>
      <c r="C62" s="11">
        <v>4757.9409999999998</v>
      </c>
      <c r="D62" s="11">
        <v>0</v>
      </c>
      <c r="E62" s="11">
        <v>515.59299999999996</v>
      </c>
      <c r="F62" s="11">
        <v>0</v>
      </c>
      <c r="G62" s="11">
        <v>0</v>
      </c>
      <c r="H62" s="12">
        <f t="shared" si="15"/>
        <v>6052.549</v>
      </c>
    </row>
    <row r="63" spans="1:9" x14ac:dyDescent="0.25">
      <c r="A63" s="9" t="s">
        <v>15</v>
      </c>
      <c r="B63" s="11">
        <v>5287.3860000000004</v>
      </c>
      <c r="C63" s="11">
        <v>16188.609</v>
      </c>
      <c r="D63" s="11">
        <v>33.569000000000003</v>
      </c>
      <c r="E63" s="11">
        <v>2209.2089999999998</v>
      </c>
      <c r="F63" s="11">
        <v>0</v>
      </c>
      <c r="G63" s="11">
        <v>0</v>
      </c>
      <c r="H63" s="12">
        <f t="shared" si="15"/>
        <v>23718.773000000001</v>
      </c>
      <c r="I63" s="14"/>
    </row>
    <row r="64" spans="1:9" x14ac:dyDescent="0.25">
      <c r="A64" s="9" t="s">
        <v>16</v>
      </c>
      <c r="B64" s="11">
        <v>212.12</v>
      </c>
      <c r="C64" s="11">
        <v>1221.932</v>
      </c>
      <c r="D64" s="11">
        <v>0</v>
      </c>
      <c r="E64" s="11">
        <v>11.835000000000001</v>
      </c>
      <c r="F64" s="11">
        <v>0</v>
      </c>
      <c r="G64" s="11">
        <v>0</v>
      </c>
      <c r="H64" s="12">
        <f t="shared" si="15"/>
        <v>1445.8870000000002</v>
      </c>
    </row>
    <row r="65" spans="1:9" x14ac:dyDescent="0.25">
      <c r="A65" s="9" t="s">
        <v>17</v>
      </c>
      <c r="B65" s="11">
        <v>0</v>
      </c>
      <c r="C65" s="11">
        <v>0</v>
      </c>
      <c r="D65" s="11">
        <v>0</v>
      </c>
      <c r="E65" s="11">
        <v>50.666999999999994</v>
      </c>
      <c r="F65" s="11">
        <v>0</v>
      </c>
      <c r="G65" s="11">
        <v>0</v>
      </c>
      <c r="H65" s="12">
        <f t="shared" si="15"/>
        <v>50.666999999999994</v>
      </c>
      <c r="I65" s="15"/>
    </row>
    <row r="66" spans="1:9" x14ac:dyDescent="0.25">
      <c r="F66" s="16"/>
      <c r="G66" s="16"/>
      <c r="H66" s="16"/>
      <c r="I66" s="16"/>
    </row>
    <row r="67" spans="1:9" x14ac:dyDescent="0.25">
      <c r="I67" s="16"/>
    </row>
    <row r="68" spans="1:9" x14ac:dyDescent="0.25">
      <c r="B68" s="17"/>
      <c r="F68" s="18"/>
    </row>
  </sheetData>
  <mergeCells count="9">
    <mergeCell ref="A54:H54"/>
    <mergeCell ref="A57:A58"/>
    <mergeCell ref="B57:G57"/>
    <mergeCell ref="H57:H58"/>
    <mergeCell ref="A3:H3"/>
    <mergeCell ref="A4:H4"/>
    <mergeCell ref="A7:A8"/>
    <mergeCell ref="I7:I8"/>
    <mergeCell ref="A53:H5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opLeftCell="A43" workbookViewId="0">
      <selection activeCell="O63" sqref="O63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26" t="s">
        <v>0</v>
      </c>
      <c r="B3" s="26"/>
      <c r="C3" s="26"/>
      <c r="D3" s="26"/>
      <c r="E3" s="26"/>
      <c r="F3" s="26"/>
      <c r="G3" s="26"/>
      <c r="H3" s="26"/>
      <c r="I3" s="1"/>
    </row>
    <row r="4" spans="1:9" ht="15.75" x14ac:dyDescent="0.25">
      <c r="A4" s="27" t="s">
        <v>28</v>
      </c>
      <c r="B4" s="27"/>
      <c r="C4" s="27"/>
      <c r="D4" s="27"/>
      <c r="E4" s="27"/>
      <c r="F4" s="27"/>
      <c r="G4" s="27"/>
      <c r="H4" s="27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22" t="s">
        <v>1</v>
      </c>
    </row>
    <row r="7" spans="1:9" x14ac:dyDescent="0.25">
      <c r="A7" s="28"/>
      <c r="B7" s="4" t="s">
        <v>2</v>
      </c>
      <c r="C7" s="4"/>
      <c r="D7" s="4"/>
      <c r="E7" s="4"/>
      <c r="F7" s="5"/>
      <c r="G7" s="5"/>
      <c r="H7" s="5"/>
      <c r="I7" s="24" t="s">
        <v>3</v>
      </c>
    </row>
    <row r="8" spans="1:9" ht="45" x14ac:dyDescent="0.25">
      <c r="A8" s="29"/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25"/>
    </row>
    <row r="9" spans="1:9" ht="28.5" x14ac:dyDescent="0.25">
      <c r="A9" s="7" t="s">
        <v>11</v>
      </c>
      <c r="B9" s="8">
        <f t="shared" ref="B9:I9" si="0">B10+B11+B12+B13+B14+B15</f>
        <v>41660465.221000001</v>
      </c>
      <c r="C9" s="8">
        <f t="shared" si="0"/>
        <v>45471460.498000003</v>
      </c>
      <c r="D9" s="8">
        <f t="shared" si="0"/>
        <v>158567.43000000002</v>
      </c>
      <c r="E9" s="8">
        <f t="shared" si="0"/>
        <v>10597765.119000001</v>
      </c>
      <c r="F9" s="8">
        <f t="shared" si="0"/>
        <v>1050882.4450000001</v>
      </c>
      <c r="G9" s="8">
        <f t="shared" si="0"/>
        <v>1940511.2679999999</v>
      </c>
      <c r="H9" s="8">
        <f t="shared" si="0"/>
        <v>4624</v>
      </c>
      <c r="I9" s="8">
        <f t="shared" si="0"/>
        <v>100884275.98100001</v>
      </c>
    </row>
    <row r="10" spans="1:9" x14ac:dyDescent="0.25">
      <c r="A10" s="9" t="s">
        <v>12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1940511.2679999999</v>
      </c>
      <c r="H10" s="11">
        <v>0</v>
      </c>
      <c r="I10" s="12">
        <f t="shared" ref="I10:I15" si="1">SUM(B10:H10)</f>
        <v>1940511.2679999999</v>
      </c>
    </row>
    <row r="11" spans="1:9" x14ac:dyDescent="0.25">
      <c r="A11" s="9" t="s">
        <v>13</v>
      </c>
      <c r="B11" s="10">
        <v>0</v>
      </c>
      <c r="C11" s="10">
        <v>0</v>
      </c>
      <c r="D11" s="10">
        <v>0</v>
      </c>
      <c r="E11" s="10">
        <v>7744047.9700000007</v>
      </c>
      <c r="F11" s="10">
        <v>0</v>
      </c>
      <c r="G11" s="10">
        <v>0</v>
      </c>
      <c r="H11" s="10">
        <v>4624</v>
      </c>
      <c r="I11" s="12">
        <f t="shared" si="1"/>
        <v>7748671.9700000007</v>
      </c>
    </row>
    <row r="12" spans="1:9" x14ac:dyDescent="0.25">
      <c r="A12" s="9" t="s">
        <v>14</v>
      </c>
      <c r="B12" s="10">
        <v>335171.15999999997</v>
      </c>
      <c r="C12" s="10">
        <v>2715874.483</v>
      </c>
      <c r="D12" s="10">
        <v>0</v>
      </c>
      <c r="E12" s="10">
        <v>450712.83999999985</v>
      </c>
      <c r="F12" s="10">
        <v>0</v>
      </c>
      <c r="G12" s="10">
        <v>0</v>
      </c>
      <c r="H12" s="10">
        <v>0</v>
      </c>
      <c r="I12" s="12">
        <f t="shared" si="1"/>
        <v>3501758.483</v>
      </c>
    </row>
    <row r="13" spans="1:9" x14ac:dyDescent="0.25">
      <c r="A13" s="9" t="s">
        <v>15</v>
      </c>
      <c r="B13" s="11">
        <v>23315825.239000004</v>
      </c>
      <c r="C13" s="10">
        <v>16400771.734000001</v>
      </c>
      <c r="D13" s="10">
        <v>89120.268000000011</v>
      </c>
      <c r="E13" s="10">
        <v>1945300.0260000005</v>
      </c>
      <c r="F13" s="10">
        <v>251010.01</v>
      </c>
      <c r="G13" s="10">
        <v>0</v>
      </c>
      <c r="H13" s="10">
        <v>0</v>
      </c>
      <c r="I13" s="12">
        <f t="shared" si="1"/>
        <v>42002027.277000003</v>
      </c>
    </row>
    <row r="14" spans="1:9" x14ac:dyDescent="0.25">
      <c r="A14" s="9" t="s">
        <v>16</v>
      </c>
      <c r="B14" s="10">
        <v>18009468.821999997</v>
      </c>
      <c r="C14" s="10">
        <v>26354814.281000003</v>
      </c>
      <c r="D14" s="10">
        <v>69447.162000000011</v>
      </c>
      <c r="E14" s="10">
        <v>417325.28299999982</v>
      </c>
      <c r="F14" s="10">
        <v>799872.43500000006</v>
      </c>
      <c r="G14" s="10">
        <v>0</v>
      </c>
      <c r="H14" s="10">
        <v>0</v>
      </c>
      <c r="I14" s="12">
        <f t="shared" si="1"/>
        <v>45650927.983000003</v>
      </c>
    </row>
    <row r="15" spans="1:9" x14ac:dyDescent="0.25">
      <c r="A15" s="9" t="s">
        <v>17</v>
      </c>
      <c r="B15" s="10">
        <v>0</v>
      </c>
      <c r="C15" s="10">
        <v>0</v>
      </c>
      <c r="D15" s="10">
        <v>0</v>
      </c>
      <c r="E15" s="10">
        <v>40379</v>
      </c>
      <c r="F15" s="10">
        <v>0</v>
      </c>
      <c r="G15" s="10">
        <v>0</v>
      </c>
      <c r="H15" s="10">
        <v>0</v>
      </c>
      <c r="I15" s="12">
        <f t="shared" si="1"/>
        <v>40379</v>
      </c>
    </row>
    <row r="16" spans="1:9" ht="42.75" x14ac:dyDescent="0.25">
      <c r="A16" s="7" t="s">
        <v>18</v>
      </c>
      <c r="B16" s="8">
        <f t="shared" ref="B16:H16" si="2">B17+B18+B19+B20+B21+B22</f>
        <v>21027071.746000003</v>
      </c>
      <c r="C16" s="8">
        <f t="shared" si="2"/>
        <v>24893420.109000005</v>
      </c>
      <c r="D16" s="8">
        <f t="shared" si="2"/>
        <v>106020.37700000002</v>
      </c>
      <c r="E16" s="8">
        <f t="shared" si="2"/>
        <v>10209650.004000001</v>
      </c>
      <c r="F16" s="8">
        <f t="shared" si="2"/>
        <v>855608.02500000002</v>
      </c>
      <c r="G16" s="8">
        <f t="shared" si="2"/>
        <v>1940511.2679999999</v>
      </c>
      <c r="H16" s="8">
        <f t="shared" si="2"/>
        <v>4624</v>
      </c>
      <c r="I16" s="8">
        <f>I17+I18+I19+I20+I21+I22</f>
        <v>59036905.529000007</v>
      </c>
    </row>
    <row r="17" spans="1:9" x14ac:dyDescent="0.25">
      <c r="A17" s="9" t="s">
        <v>12</v>
      </c>
      <c r="B17" s="10">
        <f t="shared" ref="B17:H22" si="3">B10-B31-B38-B45</f>
        <v>0</v>
      </c>
      <c r="C17" s="10">
        <f t="shared" si="3"/>
        <v>0</v>
      </c>
      <c r="D17" s="10">
        <f t="shared" si="3"/>
        <v>0</v>
      </c>
      <c r="E17" s="10">
        <f t="shared" si="3"/>
        <v>0</v>
      </c>
      <c r="F17" s="10">
        <f t="shared" si="3"/>
        <v>0</v>
      </c>
      <c r="G17" s="10">
        <f t="shared" si="3"/>
        <v>1940511.2679999999</v>
      </c>
      <c r="H17" s="10">
        <f t="shared" si="3"/>
        <v>0</v>
      </c>
      <c r="I17" s="12">
        <f t="shared" ref="I17:I22" si="4">SUM(B17:H17)</f>
        <v>1940511.2679999999</v>
      </c>
    </row>
    <row r="18" spans="1:9" x14ac:dyDescent="0.25">
      <c r="A18" s="9" t="s">
        <v>13</v>
      </c>
      <c r="B18" s="10">
        <f t="shared" si="3"/>
        <v>0</v>
      </c>
      <c r="C18" s="10">
        <f t="shared" si="3"/>
        <v>0</v>
      </c>
      <c r="D18" s="10">
        <f t="shared" si="3"/>
        <v>0</v>
      </c>
      <c r="E18" s="10">
        <f t="shared" si="3"/>
        <v>7724472.9700000007</v>
      </c>
      <c r="F18" s="10">
        <f t="shared" si="3"/>
        <v>0</v>
      </c>
      <c r="G18" s="10">
        <f t="shared" si="3"/>
        <v>0</v>
      </c>
      <c r="H18" s="10">
        <f t="shared" si="3"/>
        <v>4624</v>
      </c>
      <c r="I18" s="12">
        <f t="shared" si="4"/>
        <v>7729096.9700000007</v>
      </c>
    </row>
    <row r="19" spans="1:9" x14ac:dyDescent="0.25">
      <c r="A19" s="9" t="s">
        <v>14</v>
      </c>
      <c r="B19" s="10">
        <f t="shared" si="3"/>
        <v>335171.15999999997</v>
      </c>
      <c r="C19" s="10">
        <f t="shared" si="3"/>
        <v>2715874.483</v>
      </c>
      <c r="D19" s="10">
        <f t="shared" si="3"/>
        <v>0</v>
      </c>
      <c r="E19" s="10">
        <f t="shared" si="3"/>
        <v>450712.83999999985</v>
      </c>
      <c r="F19" s="10">
        <f t="shared" si="3"/>
        <v>0</v>
      </c>
      <c r="G19" s="10">
        <f t="shared" si="3"/>
        <v>0</v>
      </c>
      <c r="H19" s="10">
        <f t="shared" si="3"/>
        <v>0</v>
      </c>
      <c r="I19" s="12">
        <f t="shared" si="4"/>
        <v>3501758.483</v>
      </c>
    </row>
    <row r="20" spans="1:9" x14ac:dyDescent="0.25">
      <c r="A20" s="9" t="s">
        <v>15</v>
      </c>
      <c r="B20" s="10">
        <f t="shared" si="3"/>
        <v>17754928.817000005</v>
      </c>
      <c r="C20" s="10">
        <f t="shared" si="3"/>
        <v>15610832.342000002</v>
      </c>
      <c r="D20" s="10">
        <f t="shared" si="3"/>
        <v>87838.268000000011</v>
      </c>
      <c r="E20" s="10">
        <f t="shared" si="3"/>
        <v>1937500.0260000005</v>
      </c>
      <c r="F20" s="10">
        <f t="shared" si="3"/>
        <v>196453.61000000002</v>
      </c>
      <c r="G20" s="10">
        <f t="shared" si="3"/>
        <v>0</v>
      </c>
      <c r="H20" s="10">
        <f t="shared" si="3"/>
        <v>0</v>
      </c>
      <c r="I20" s="12">
        <f t="shared" si="4"/>
        <v>35587553.063000008</v>
      </c>
    </row>
    <row r="21" spans="1:9" x14ac:dyDescent="0.25">
      <c r="A21" s="9" t="s">
        <v>16</v>
      </c>
      <c r="B21" s="10">
        <f t="shared" si="3"/>
        <v>2936971.7689999961</v>
      </c>
      <c r="C21" s="10">
        <f t="shared" si="3"/>
        <v>6566713.2840000037</v>
      </c>
      <c r="D21" s="10">
        <f t="shared" si="3"/>
        <v>18182.109000000011</v>
      </c>
      <c r="E21" s="10">
        <f t="shared" si="3"/>
        <v>56585.167999998899</v>
      </c>
      <c r="F21" s="10">
        <f t="shared" si="3"/>
        <v>659154.41500000004</v>
      </c>
      <c r="G21" s="10">
        <f t="shared" si="3"/>
        <v>0</v>
      </c>
      <c r="H21" s="10">
        <f t="shared" si="3"/>
        <v>0</v>
      </c>
      <c r="I21" s="12">
        <f t="shared" si="4"/>
        <v>10237606.744999997</v>
      </c>
    </row>
    <row r="22" spans="1:9" x14ac:dyDescent="0.25">
      <c r="A22" s="9" t="s">
        <v>17</v>
      </c>
      <c r="B22" s="10">
        <f t="shared" si="3"/>
        <v>0</v>
      </c>
      <c r="C22" s="10">
        <f t="shared" si="3"/>
        <v>0</v>
      </c>
      <c r="D22" s="10">
        <f t="shared" si="3"/>
        <v>0</v>
      </c>
      <c r="E22" s="10">
        <f t="shared" si="3"/>
        <v>40379</v>
      </c>
      <c r="F22" s="10">
        <f t="shared" si="3"/>
        <v>0</v>
      </c>
      <c r="G22" s="10">
        <f t="shared" si="3"/>
        <v>0</v>
      </c>
      <c r="H22" s="10">
        <f t="shared" si="3"/>
        <v>0</v>
      </c>
      <c r="I22" s="12">
        <f t="shared" si="4"/>
        <v>40379</v>
      </c>
    </row>
    <row r="23" spans="1:9" ht="28.5" x14ac:dyDescent="0.25">
      <c r="A23" s="7" t="s">
        <v>19</v>
      </c>
      <c r="B23" s="8">
        <f t="shared" ref="B23:H23" si="5">B24+B25+B26+B27+B28+B29</f>
        <v>20633393.475000001</v>
      </c>
      <c r="C23" s="8">
        <f t="shared" si="5"/>
        <v>20578040.388999999</v>
      </c>
      <c r="D23" s="8">
        <f t="shared" si="5"/>
        <v>52547.053</v>
      </c>
      <c r="E23" s="8">
        <f t="shared" si="5"/>
        <v>388115.11500000092</v>
      </c>
      <c r="F23" s="8">
        <f t="shared" si="5"/>
        <v>195274.41999999998</v>
      </c>
      <c r="G23" s="8">
        <f t="shared" si="5"/>
        <v>0</v>
      </c>
      <c r="H23" s="8">
        <f t="shared" si="5"/>
        <v>0</v>
      </c>
      <c r="I23" s="8">
        <f>I24+I25+I26+I27+I28+I29</f>
        <v>41847370.452000007</v>
      </c>
    </row>
    <row r="24" spans="1:9" x14ac:dyDescent="0.25">
      <c r="A24" s="9" t="s">
        <v>12</v>
      </c>
      <c r="B24" s="10">
        <f t="shared" ref="B24:H29" si="6">B31+B38+B45</f>
        <v>0</v>
      </c>
      <c r="C24" s="10">
        <f t="shared" si="6"/>
        <v>0</v>
      </c>
      <c r="D24" s="10">
        <f t="shared" si="6"/>
        <v>0</v>
      </c>
      <c r="E24" s="10">
        <f t="shared" si="6"/>
        <v>0</v>
      </c>
      <c r="F24" s="10">
        <f t="shared" si="6"/>
        <v>0</v>
      </c>
      <c r="G24" s="10">
        <f t="shared" si="6"/>
        <v>0</v>
      </c>
      <c r="H24" s="10">
        <f t="shared" si="6"/>
        <v>0</v>
      </c>
      <c r="I24" s="12">
        <f t="shared" ref="I24:I29" si="7">SUM(B24:H24)</f>
        <v>0</v>
      </c>
    </row>
    <row r="25" spans="1:9" x14ac:dyDescent="0.25">
      <c r="A25" s="9" t="s">
        <v>13</v>
      </c>
      <c r="B25" s="10">
        <f t="shared" si="6"/>
        <v>0</v>
      </c>
      <c r="C25" s="10">
        <f t="shared" si="6"/>
        <v>0</v>
      </c>
      <c r="D25" s="10">
        <f t="shared" si="6"/>
        <v>0</v>
      </c>
      <c r="E25" s="10">
        <f t="shared" si="6"/>
        <v>19575</v>
      </c>
      <c r="F25" s="10">
        <f t="shared" si="6"/>
        <v>0</v>
      </c>
      <c r="G25" s="10">
        <f t="shared" si="6"/>
        <v>0</v>
      </c>
      <c r="H25" s="10">
        <f t="shared" si="6"/>
        <v>0</v>
      </c>
      <c r="I25" s="12">
        <f t="shared" si="7"/>
        <v>19575</v>
      </c>
    </row>
    <row r="26" spans="1:9" x14ac:dyDescent="0.25">
      <c r="A26" s="9" t="s">
        <v>14</v>
      </c>
      <c r="B26" s="10">
        <f t="shared" si="6"/>
        <v>0</v>
      </c>
      <c r="C26" s="10">
        <f t="shared" si="6"/>
        <v>0</v>
      </c>
      <c r="D26" s="10">
        <f t="shared" si="6"/>
        <v>0</v>
      </c>
      <c r="E26" s="10">
        <f t="shared" si="6"/>
        <v>0</v>
      </c>
      <c r="F26" s="10">
        <f t="shared" si="6"/>
        <v>0</v>
      </c>
      <c r="G26" s="10">
        <f t="shared" si="6"/>
        <v>0</v>
      </c>
      <c r="H26" s="10">
        <f t="shared" si="6"/>
        <v>0</v>
      </c>
      <c r="I26" s="12">
        <f t="shared" si="7"/>
        <v>0</v>
      </c>
    </row>
    <row r="27" spans="1:9" x14ac:dyDescent="0.25">
      <c r="A27" s="9" t="s">
        <v>15</v>
      </c>
      <c r="B27" s="10">
        <f t="shared" si="6"/>
        <v>5560896.4220000003</v>
      </c>
      <c r="C27" s="10">
        <f t="shared" si="6"/>
        <v>789939.39199999999</v>
      </c>
      <c r="D27" s="10">
        <f t="shared" si="6"/>
        <v>1282</v>
      </c>
      <c r="E27" s="10">
        <f t="shared" si="6"/>
        <v>7800</v>
      </c>
      <c r="F27" s="10">
        <f t="shared" si="6"/>
        <v>54556.4</v>
      </c>
      <c r="G27" s="10">
        <f t="shared" si="6"/>
        <v>0</v>
      </c>
      <c r="H27" s="10">
        <f t="shared" si="6"/>
        <v>0</v>
      </c>
      <c r="I27" s="12">
        <f t="shared" si="7"/>
        <v>6414474.2140000006</v>
      </c>
    </row>
    <row r="28" spans="1:9" x14ac:dyDescent="0.25">
      <c r="A28" s="9" t="s">
        <v>16</v>
      </c>
      <c r="B28" s="10">
        <f t="shared" si="6"/>
        <v>15072497.053000001</v>
      </c>
      <c r="C28" s="10">
        <f t="shared" si="6"/>
        <v>19788100.996999998</v>
      </c>
      <c r="D28" s="10">
        <f t="shared" si="6"/>
        <v>51265.053</v>
      </c>
      <c r="E28" s="10">
        <f t="shared" si="6"/>
        <v>360740.11500000092</v>
      </c>
      <c r="F28" s="10">
        <f t="shared" si="6"/>
        <v>140718.01999999999</v>
      </c>
      <c r="G28" s="10">
        <f t="shared" si="6"/>
        <v>0</v>
      </c>
      <c r="H28" s="10">
        <f t="shared" si="6"/>
        <v>0</v>
      </c>
      <c r="I28" s="12">
        <f t="shared" si="7"/>
        <v>35413321.238000005</v>
      </c>
    </row>
    <row r="29" spans="1:9" x14ac:dyDescent="0.25">
      <c r="A29" s="9" t="s">
        <v>17</v>
      </c>
      <c r="B29" s="10">
        <f t="shared" si="6"/>
        <v>0</v>
      </c>
      <c r="C29" s="10">
        <f t="shared" si="6"/>
        <v>0</v>
      </c>
      <c r="D29" s="10">
        <f t="shared" si="6"/>
        <v>0</v>
      </c>
      <c r="E29" s="10">
        <f t="shared" si="6"/>
        <v>0</v>
      </c>
      <c r="F29" s="10">
        <f t="shared" si="6"/>
        <v>0</v>
      </c>
      <c r="G29" s="10">
        <f t="shared" si="6"/>
        <v>0</v>
      </c>
      <c r="H29" s="10">
        <f t="shared" si="6"/>
        <v>0</v>
      </c>
      <c r="I29" s="12">
        <f t="shared" si="7"/>
        <v>0</v>
      </c>
    </row>
    <row r="30" spans="1:9" ht="28.5" x14ac:dyDescent="0.25">
      <c r="A30" s="7" t="s">
        <v>20</v>
      </c>
      <c r="B30" s="8">
        <f t="shared" ref="B30:H30" si="8">B31+B32+B33+B34+B35+B36</f>
        <v>17048152.036000002</v>
      </c>
      <c r="C30" s="8">
        <f t="shared" si="8"/>
        <v>17765897.083999999</v>
      </c>
      <c r="D30" s="8">
        <f t="shared" si="8"/>
        <v>49564.053</v>
      </c>
      <c r="E30" s="8">
        <f t="shared" si="8"/>
        <v>336424.24300000072</v>
      </c>
      <c r="F30" s="8">
        <f t="shared" si="8"/>
        <v>187049.02</v>
      </c>
      <c r="G30" s="8">
        <f t="shared" si="8"/>
        <v>0</v>
      </c>
      <c r="H30" s="8">
        <f t="shared" si="8"/>
        <v>0</v>
      </c>
      <c r="I30" s="8">
        <f>I31+I32+I33+I34+I35+I36</f>
        <v>35387086.436000004</v>
      </c>
    </row>
    <row r="31" spans="1:9" x14ac:dyDescent="0.25">
      <c r="A31" s="9" t="s">
        <v>12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2">
        <f t="shared" ref="I31:I36" si="9">SUM(B31:H31)</f>
        <v>0</v>
      </c>
    </row>
    <row r="32" spans="1:9" x14ac:dyDescent="0.25">
      <c r="A32" s="9" t="s">
        <v>13</v>
      </c>
      <c r="B32" s="10">
        <v>0</v>
      </c>
      <c r="C32" s="10">
        <v>0</v>
      </c>
      <c r="D32" s="10">
        <v>0</v>
      </c>
      <c r="E32" s="10">
        <v>19379</v>
      </c>
      <c r="F32" s="10">
        <v>0</v>
      </c>
      <c r="G32" s="10">
        <v>0</v>
      </c>
      <c r="H32" s="10">
        <v>0</v>
      </c>
      <c r="I32" s="12">
        <f t="shared" si="9"/>
        <v>19379</v>
      </c>
    </row>
    <row r="33" spans="1:9" x14ac:dyDescent="0.25">
      <c r="A33" s="9" t="s">
        <v>14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2">
        <f t="shared" si="9"/>
        <v>0</v>
      </c>
    </row>
    <row r="34" spans="1:9" x14ac:dyDescent="0.25">
      <c r="A34" s="9" t="s">
        <v>15</v>
      </c>
      <c r="B34" s="10">
        <v>3676312.2239999999</v>
      </c>
      <c r="C34" s="10">
        <v>619304.89500000002</v>
      </c>
      <c r="D34" s="10">
        <v>1282</v>
      </c>
      <c r="E34" s="10">
        <v>7800</v>
      </c>
      <c r="F34" s="10">
        <v>54556.4</v>
      </c>
      <c r="G34" s="10">
        <v>0</v>
      </c>
      <c r="H34" s="10">
        <v>0</v>
      </c>
      <c r="I34" s="12">
        <f t="shared" si="9"/>
        <v>4359255.5190000003</v>
      </c>
    </row>
    <row r="35" spans="1:9" x14ac:dyDescent="0.25">
      <c r="A35" s="9" t="s">
        <v>16</v>
      </c>
      <c r="B35" s="10">
        <v>13371839.812000001</v>
      </c>
      <c r="C35" s="10">
        <v>17146592.188999999</v>
      </c>
      <c r="D35" s="10">
        <v>48282.053</v>
      </c>
      <c r="E35" s="10">
        <v>309245.24300000072</v>
      </c>
      <c r="F35" s="10">
        <v>132492.62</v>
      </c>
      <c r="G35" s="10">
        <v>0</v>
      </c>
      <c r="H35" s="10">
        <v>0</v>
      </c>
      <c r="I35" s="12">
        <f t="shared" si="9"/>
        <v>31008451.917000003</v>
      </c>
    </row>
    <row r="36" spans="1:9" x14ac:dyDescent="0.25">
      <c r="A36" s="9" t="s">
        <v>17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2">
        <f t="shared" si="9"/>
        <v>0</v>
      </c>
    </row>
    <row r="37" spans="1:9" ht="28.5" x14ac:dyDescent="0.25">
      <c r="A37" s="7" t="s">
        <v>21</v>
      </c>
      <c r="B37" s="8">
        <f t="shared" ref="B37:H37" si="10">B38+B39+B40+B41+B42+B43</f>
        <v>3062084.4390000002</v>
      </c>
      <c r="C37" s="8">
        <f t="shared" si="10"/>
        <v>782193.55199999991</v>
      </c>
      <c r="D37" s="8">
        <f t="shared" si="10"/>
        <v>1044</v>
      </c>
      <c r="E37" s="8">
        <f t="shared" si="10"/>
        <v>1262.0000000002328</v>
      </c>
      <c r="F37" s="8">
        <f t="shared" si="10"/>
        <v>8225.4</v>
      </c>
      <c r="G37" s="8">
        <f t="shared" si="10"/>
        <v>0</v>
      </c>
      <c r="H37" s="8">
        <f t="shared" si="10"/>
        <v>0</v>
      </c>
      <c r="I37" s="8">
        <f>I38+I39+I40+I41+I42+I43</f>
        <v>3854809.3909999998</v>
      </c>
    </row>
    <row r="38" spans="1:9" x14ac:dyDescent="0.25">
      <c r="A38" s="9" t="s">
        <v>12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2">
        <f t="shared" ref="I38:I43" si="11">SUM(B38:H38)</f>
        <v>0</v>
      </c>
    </row>
    <row r="39" spans="1:9" x14ac:dyDescent="0.25">
      <c r="A39" s="9" t="s">
        <v>13</v>
      </c>
      <c r="B39" s="10">
        <v>0</v>
      </c>
      <c r="C39" s="10">
        <v>0</v>
      </c>
      <c r="D39" s="10">
        <v>0</v>
      </c>
      <c r="E39" s="10">
        <v>196</v>
      </c>
      <c r="F39" s="10">
        <v>0</v>
      </c>
      <c r="G39" s="10">
        <v>0</v>
      </c>
      <c r="H39" s="10">
        <v>0</v>
      </c>
      <c r="I39" s="12">
        <f t="shared" si="11"/>
        <v>196</v>
      </c>
    </row>
    <row r="40" spans="1:9" x14ac:dyDescent="0.25">
      <c r="A40" s="9" t="s">
        <v>14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2">
        <f t="shared" si="11"/>
        <v>0</v>
      </c>
    </row>
    <row r="41" spans="1:9" x14ac:dyDescent="0.25">
      <c r="A41" s="9" t="s">
        <v>15</v>
      </c>
      <c r="B41" s="10">
        <v>1793621.1980000001</v>
      </c>
      <c r="C41" s="10">
        <v>160121.49699999997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2">
        <f t="shared" si="11"/>
        <v>1953742.6950000001</v>
      </c>
    </row>
    <row r="42" spans="1:9" x14ac:dyDescent="0.25">
      <c r="A42" s="9" t="s">
        <v>16</v>
      </c>
      <c r="B42" s="10">
        <v>1268463.2409999999</v>
      </c>
      <c r="C42" s="10">
        <v>622072.05499999993</v>
      </c>
      <c r="D42" s="10">
        <v>1044</v>
      </c>
      <c r="E42" s="10">
        <v>1066.0000000002328</v>
      </c>
      <c r="F42" s="10">
        <v>8225.4</v>
      </c>
      <c r="G42" s="10">
        <v>0</v>
      </c>
      <c r="H42" s="10">
        <v>0</v>
      </c>
      <c r="I42" s="12">
        <f t="shared" si="11"/>
        <v>1900870.696</v>
      </c>
    </row>
    <row r="43" spans="1:9" x14ac:dyDescent="0.25">
      <c r="A43" s="9" t="s">
        <v>17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2">
        <f t="shared" si="11"/>
        <v>0</v>
      </c>
    </row>
    <row r="44" spans="1:9" ht="28.5" x14ac:dyDescent="0.25">
      <c r="A44" s="7" t="s">
        <v>22</v>
      </c>
      <c r="B44" s="8">
        <f t="shared" ref="B44:H44" si="12">B45+B46+B47+B48+B49+B50</f>
        <v>523157</v>
      </c>
      <c r="C44" s="8">
        <f t="shared" si="12"/>
        <v>2029949.753</v>
      </c>
      <c r="D44" s="8">
        <f t="shared" si="12"/>
        <v>1939</v>
      </c>
      <c r="E44" s="8">
        <f t="shared" si="12"/>
        <v>50428.871999999974</v>
      </c>
      <c r="F44" s="8">
        <f t="shared" si="12"/>
        <v>0</v>
      </c>
      <c r="G44" s="8">
        <f t="shared" si="12"/>
        <v>0</v>
      </c>
      <c r="H44" s="8">
        <f t="shared" si="12"/>
        <v>0</v>
      </c>
      <c r="I44" s="8">
        <f>I45+I46+I47+I48+I49+I50</f>
        <v>2605474.625</v>
      </c>
    </row>
    <row r="45" spans="1:9" x14ac:dyDescent="0.25">
      <c r="A45" s="9" t="s">
        <v>12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2">
        <f t="shared" ref="I45:I50" si="13">SUM(B45:H45)</f>
        <v>0</v>
      </c>
    </row>
    <row r="46" spans="1:9" x14ac:dyDescent="0.25">
      <c r="A46" s="9" t="s">
        <v>13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2">
        <f t="shared" si="13"/>
        <v>0</v>
      </c>
    </row>
    <row r="47" spans="1:9" x14ac:dyDescent="0.25">
      <c r="A47" s="9" t="s">
        <v>14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2">
        <f t="shared" si="13"/>
        <v>0</v>
      </c>
    </row>
    <row r="48" spans="1:9" x14ac:dyDescent="0.25">
      <c r="A48" s="9" t="s">
        <v>15</v>
      </c>
      <c r="B48" s="10">
        <v>90963</v>
      </c>
      <c r="C48" s="10">
        <v>10513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2">
        <f t="shared" si="13"/>
        <v>101476</v>
      </c>
    </row>
    <row r="49" spans="1:9" x14ac:dyDescent="0.25">
      <c r="A49" s="9" t="s">
        <v>16</v>
      </c>
      <c r="B49" s="10">
        <v>432194</v>
      </c>
      <c r="C49" s="10">
        <v>2019436.753</v>
      </c>
      <c r="D49" s="10">
        <v>1939</v>
      </c>
      <c r="E49" s="10">
        <v>50428.871999999974</v>
      </c>
      <c r="F49" s="10">
        <v>0</v>
      </c>
      <c r="G49" s="10">
        <v>0</v>
      </c>
      <c r="H49" s="10">
        <v>0</v>
      </c>
      <c r="I49" s="12">
        <f t="shared" si="13"/>
        <v>2503998.625</v>
      </c>
    </row>
    <row r="50" spans="1:9" x14ac:dyDescent="0.25">
      <c r="A50" s="9" t="s">
        <v>17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2">
        <f t="shared" si="13"/>
        <v>0</v>
      </c>
    </row>
    <row r="53" spans="1:9" x14ac:dyDescent="0.25">
      <c r="A53" s="26" t="s">
        <v>23</v>
      </c>
      <c r="B53" s="26"/>
      <c r="C53" s="26"/>
      <c r="D53" s="26"/>
      <c r="E53" s="26"/>
      <c r="F53" s="26"/>
      <c r="G53" s="26"/>
      <c r="H53" s="26"/>
      <c r="I53" s="1"/>
    </row>
    <row r="54" spans="1:9" ht="15.75" x14ac:dyDescent="0.25">
      <c r="A54" s="27" t="str">
        <f>A4</f>
        <v>за апрель 2026 года</v>
      </c>
      <c r="B54" s="27"/>
      <c r="C54" s="27"/>
      <c r="D54" s="27"/>
      <c r="E54" s="27"/>
      <c r="F54" s="27"/>
      <c r="G54" s="27"/>
      <c r="H54" s="27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22"/>
      <c r="H56" s="22" t="s">
        <v>24</v>
      </c>
      <c r="I56" s="3"/>
    </row>
    <row r="57" spans="1:9" x14ac:dyDescent="0.25">
      <c r="A57" s="28"/>
      <c r="B57" s="30" t="s">
        <v>2</v>
      </c>
      <c r="C57" s="31"/>
      <c r="D57" s="31"/>
      <c r="E57" s="31"/>
      <c r="F57" s="31"/>
      <c r="G57" s="32"/>
      <c r="H57" s="24" t="s">
        <v>3</v>
      </c>
    </row>
    <row r="58" spans="1:9" ht="45" x14ac:dyDescent="0.25">
      <c r="A58" s="29"/>
      <c r="B58" s="6" t="s">
        <v>4</v>
      </c>
      <c r="C58" s="6" t="s">
        <v>5</v>
      </c>
      <c r="D58" s="6" t="s">
        <v>6</v>
      </c>
      <c r="E58" s="6" t="s">
        <v>7</v>
      </c>
      <c r="F58" s="6" t="s">
        <v>9</v>
      </c>
      <c r="G58" s="6" t="s">
        <v>10</v>
      </c>
      <c r="H58" s="25"/>
      <c r="I58" s="13"/>
    </row>
    <row r="59" spans="1:9" ht="42.75" x14ac:dyDescent="0.25">
      <c r="A59" s="7" t="s">
        <v>18</v>
      </c>
      <c r="B59" s="8">
        <f>B60+B61+B62+B63+B64+B65</f>
        <v>4464.8610000000008</v>
      </c>
      <c r="C59" s="8">
        <f>C60+C61+C62+C63+C64+C65</f>
        <v>21950.81</v>
      </c>
      <c r="D59" s="8">
        <f t="shared" ref="D59:E59" si="14">D60+D61+D62+D63+D64+D65</f>
        <v>33.244999999999997</v>
      </c>
      <c r="E59" s="8">
        <f t="shared" si="14"/>
        <v>15645.664999999999</v>
      </c>
      <c r="F59" s="8">
        <f>F60+F61+F62+F63+F64+F65</f>
        <v>5538.491</v>
      </c>
      <c r="G59" s="8">
        <f>G60+G61+G62+G63+G64+G65</f>
        <v>6</v>
      </c>
      <c r="H59" s="8">
        <f>H60+H61+H62+H63+H64+H65</f>
        <v>47639.072</v>
      </c>
      <c r="I59" s="14"/>
    </row>
    <row r="60" spans="1:9" x14ac:dyDescent="0.25">
      <c r="A60" s="9" t="s">
        <v>12</v>
      </c>
      <c r="B60" s="11">
        <v>0</v>
      </c>
      <c r="C60" s="11">
        <v>0</v>
      </c>
      <c r="D60" s="11">
        <v>0</v>
      </c>
      <c r="E60" s="11">
        <v>0</v>
      </c>
      <c r="F60" s="11">
        <v>5538.491</v>
      </c>
      <c r="G60" s="11">
        <v>0</v>
      </c>
      <c r="H60" s="12">
        <f>SUM(B60:G60)</f>
        <v>5538.491</v>
      </c>
    </row>
    <row r="61" spans="1:9" x14ac:dyDescent="0.25">
      <c r="A61" s="9" t="s">
        <v>13</v>
      </c>
      <c r="B61" s="11">
        <v>0</v>
      </c>
      <c r="C61" s="11">
        <v>589.55799999999999</v>
      </c>
      <c r="D61" s="11">
        <v>0</v>
      </c>
      <c r="E61" s="11">
        <v>12736.3</v>
      </c>
      <c r="F61" s="11">
        <v>0</v>
      </c>
      <c r="G61" s="11">
        <v>6</v>
      </c>
      <c r="H61" s="12">
        <f t="shared" ref="H61:H65" si="15">SUM(B61:G61)</f>
        <v>13331.858</v>
      </c>
    </row>
    <row r="62" spans="1:9" x14ac:dyDescent="0.25">
      <c r="A62" s="9" t="s">
        <v>14</v>
      </c>
      <c r="B62" s="11">
        <v>768.78300000000002</v>
      </c>
      <c r="C62" s="11">
        <v>4663.893</v>
      </c>
      <c r="D62" s="11">
        <v>0</v>
      </c>
      <c r="E62" s="11">
        <v>556.15099999999995</v>
      </c>
      <c r="F62" s="11">
        <v>0</v>
      </c>
      <c r="G62" s="11">
        <v>0</v>
      </c>
      <c r="H62" s="12">
        <f t="shared" si="15"/>
        <v>5988.8270000000002</v>
      </c>
    </row>
    <row r="63" spans="1:9" x14ac:dyDescent="0.25">
      <c r="A63" s="9" t="s">
        <v>15</v>
      </c>
      <c r="B63" s="11">
        <v>3493.7190000000001</v>
      </c>
      <c r="C63" s="11">
        <v>15590.589</v>
      </c>
      <c r="D63" s="11">
        <v>33.244999999999997</v>
      </c>
      <c r="E63" s="11">
        <v>2272.3960000000002</v>
      </c>
      <c r="F63" s="11">
        <v>0</v>
      </c>
      <c r="G63" s="11">
        <v>0</v>
      </c>
      <c r="H63" s="12">
        <f t="shared" si="15"/>
        <v>21389.949000000001</v>
      </c>
      <c r="I63" s="14"/>
    </row>
    <row r="64" spans="1:9" x14ac:dyDescent="0.25">
      <c r="A64" s="9" t="s">
        <v>16</v>
      </c>
      <c r="B64" s="11">
        <v>202.35900000000001</v>
      </c>
      <c r="C64" s="11">
        <v>1106.77</v>
      </c>
      <c r="D64" s="11">
        <v>0</v>
      </c>
      <c r="E64" s="11">
        <v>10.954000000000001</v>
      </c>
      <c r="F64" s="11">
        <v>0</v>
      </c>
      <c r="G64" s="11">
        <v>0</v>
      </c>
      <c r="H64" s="12">
        <f t="shared" si="15"/>
        <v>1320.0829999999999</v>
      </c>
    </row>
    <row r="65" spans="1:9" x14ac:dyDescent="0.25">
      <c r="A65" s="9" t="s">
        <v>17</v>
      </c>
      <c r="B65" s="11">
        <v>0</v>
      </c>
      <c r="C65" s="11">
        <v>0</v>
      </c>
      <c r="D65" s="11">
        <v>0</v>
      </c>
      <c r="E65" s="11">
        <v>69.86399999999999</v>
      </c>
      <c r="F65" s="11">
        <v>0</v>
      </c>
      <c r="G65" s="11">
        <v>0</v>
      </c>
      <c r="H65" s="12">
        <f t="shared" si="15"/>
        <v>69.86399999999999</v>
      </c>
      <c r="I65" s="15"/>
    </row>
    <row r="66" spans="1:9" x14ac:dyDescent="0.25">
      <c r="F66" s="16"/>
      <c r="G66" s="16"/>
      <c r="H66" s="16"/>
      <c r="I66" s="16"/>
    </row>
    <row r="67" spans="1:9" x14ac:dyDescent="0.25">
      <c r="I67" s="16"/>
    </row>
    <row r="68" spans="1:9" x14ac:dyDescent="0.25">
      <c r="B68" s="17"/>
      <c r="F68" s="18"/>
    </row>
  </sheetData>
  <mergeCells count="9">
    <mergeCell ref="A3:H3"/>
    <mergeCell ref="A4:H4"/>
    <mergeCell ref="A7:A8"/>
    <mergeCell ref="I7:I8"/>
    <mergeCell ref="A53:H53"/>
    <mergeCell ref="A54:H54"/>
    <mergeCell ref="A57:A58"/>
    <mergeCell ref="B57:G57"/>
    <mergeCell ref="H57:H5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abSelected="1" workbookViewId="0">
      <selection activeCell="E66" sqref="E66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26" t="s">
        <v>0</v>
      </c>
      <c r="B3" s="26"/>
      <c r="C3" s="26"/>
      <c r="D3" s="26"/>
      <c r="E3" s="26"/>
      <c r="F3" s="26"/>
      <c r="G3" s="26"/>
      <c r="H3" s="26"/>
      <c r="I3" s="1"/>
    </row>
    <row r="4" spans="1:9" ht="15.75" x14ac:dyDescent="0.25">
      <c r="A4" s="27" t="s">
        <v>29</v>
      </c>
      <c r="B4" s="27"/>
      <c r="C4" s="27"/>
      <c r="D4" s="27"/>
      <c r="E4" s="27"/>
      <c r="F4" s="27"/>
      <c r="G4" s="27"/>
      <c r="H4" s="27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23" t="s">
        <v>1</v>
      </c>
    </row>
    <row r="7" spans="1:9" x14ac:dyDescent="0.25">
      <c r="A7" s="28"/>
      <c r="B7" s="4" t="s">
        <v>2</v>
      </c>
      <c r="C7" s="4"/>
      <c r="D7" s="4"/>
      <c r="E7" s="4"/>
      <c r="F7" s="5"/>
      <c r="G7" s="5"/>
      <c r="H7" s="5"/>
      <c r="I7" s="24" t="s">
        <v>3</v>
      </c>
    </row>
    <row r="8" spans="1:9" ht="45" x14ac:dyDescent="0.25">
      <c r="A8" s="29"/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25"/>
    </row>
    <row r="9" spans="1:9" ht="28.5" x14ac:dyDescent="0.25">
      <c r="A9" s="7" t="s">
        <v>11</v>
      </c>
      <c r="B9" s="8">
        <f t="shared" ref="B9:I9" si="0">B10+B11+B12+B13+B14+B15</f>
        <v>39366651.303000003</v>
      </c>
      <c r="C9" s="8">
        <f t="shared" si="0"/>
        <v>37578500.965000004</v>
      </c>
      <c r="D9" s="8">
        <f t="shared" si="0"/>
        <v>163465.27799999999</v>
      </c>
      <c r="E9" s="8">
        <f t="shared" si="0"/>
        <v>13209088.381999997</v>
      </c>
      <c r="F9" s="8">
        <f t="shared" si="0"/>
        <v>774350.80599999998</v>
      </c>
      <c r="G9" s="8">
        <f t="shared" si="0"/>
        <v>1684656.524</v>
      </c>
      <c r="H9" s="8">
        <f t="shared" si="0"/>
        <v>4562</v>
      </c>
      <c r="I9" s="8">
        <f t="shared" si="0"/>
        <v>92781275.258000016</v>
      </c>
    </row>
    <row r="10" spans="1:9" x14ac:dyDescent="0.25">
      <c r="A10" s="9" t="s">
        <v>12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1684656.524</v>
      </c>
      <c r="H10" s="11">
        <v>0</v>
      </c>
      <c r="I10" s="12">
        <f t="shared" ref="I10:I15" si="1">SUM(B10:H10)</f>
        <v>1684656.524</v>
      </c>
    </row>
    <row r="11" spans="1:9" x14ac:dyDescent="0.25">
      <c r="A11" s="9" t="s">
        <v>13</v>
      </c>
      <c r="B11" s="10">
        <v>0</v>
      </c>
      <c r="C11" s="10">
        <v>0</v>
      </c>
      <c r="D11" s="10">
        <v>0</v>
      </c>
      <c r="E11" s="10">
        <v>7046436.0480000004</v>
      </c>
      <c r="F11" s="10">
        <v>0</v>
      </c>
      <c r="G11" s="10">
        <v>0</v>
      </c>
      <c r="H11" s="10">
        <v>4562</v>
      </c>
      <c r="I11" s="12">
        <f t="shared" si="1"/>
        <v>7050998.0480000004</v>
      </c>
    </row>
    <row r="12" spans="1:9" x14ac:dyDescent="0.25">
      <c r="A12" s="9" t="s">
        <v>14</v>
      </c>
      <c r="B12" s="10">
        <v>313283.74</v>
      </c>
      <c r="C12" s="10">
        <v>2138867.3659999999</v>
      </c>
      <c r="D12" s="10">
        <v>0</v>
      </c>
      <c r="E12" s="10">
        <v>450846.60000000009</v>
      </c>
      <c r="F12" s="10">
        <v>0</v>
      </c>
      <c r="G12" s="10">
        <v>0</v>
      </c>
      <c r="H12" s="10">
        <v>0</v>
      </c>
      <c r="I12" s="12">
        <f t="shared" si="1"/>
        <v>2902997.7059999998</v>
      </c>
    </row>
    <row r="13" spans="1:9" x14ac:dyDescent="0.25">
      <c r="A13" s="9" t="s">
        <v>15</v>
      </c>
      <c r="B13" s="11">
        <v>22423921.382000003</v>
      </c>
      <c r="C13" s="10">
        <v>12826908.52</v>
      </c>
      <c r="D13" s="10">
        <v>97979.845000000001</v>
      </c>
      <c r="E13" s="10">
        <v>3081523.2749999985</v>
      </c>
      <c r="F13" s="10">
        <v>176434.98199999999</v>
      </c>
      <c r="G13" s="10">
        <v>0</v>
      </c>
      <c r="H13" s="10">
        <v>0</v>
      </c>
      <c r="I13" s="12">
        <f t="shared" si="1"/>
        <v>38606768.004000001</v>
      </c>
    </row>
    <row r="14" spans="1:9" x14ac:dyDescent="0.25">
      <c r="A14" s="9" t="s">
        <v>16</v>
      </c>
      <c r="B14" s="10">
        <v>16629446.181</v>
      </c>
      <c r="C14" s="10">
        <v>22612725.079000004</v>
      </c>
      <c r="D14" s="10">
        <v>65485.432999999997</v>
      </c>
      <c r="E14" s="10">
        <v>2585590.4589999989</v>
      </c>
      <c r="F14" s="10">
        <v>597915.82400000002</v>
      </c>
      <c r="G14" s="10">
        <v>0</v>
      </c>
      <c r="H14" s="10">
        <v>0</v>
      </c>
      <c r="I14" s="12">
        <f t="shared" si="1"/>
        <v>42491162.976000004</v>
      </c>
    </row>
    <row r="15" spans="1:9" x14ac:dyDescent="0.25">
      <c r="A15" s="9" t="s">
        <v>17</v>
      </c>
      <c r="B15" s="10">
        <v>0</v>
      </c>
      <c r="C15" s="10">
        <v>0</v>
      </c>
      <c r="D15" s="10">
        <v>0</v>
      </c>
      <c r="E15" s="10">
        <v>44692</v>
      </c>
      <c r="F15" s="10">
        <v>0</v>
      </c>
      <c r="G15" s="10">
        <v>0</v>
      </c>
      <c r="H15" s="10">
        <v>0</v>
      </c>
      <c r="I15" s="12">
        <f t="shared" si="1"/>
        <v>44692</v>
      </c>
    </row>
    <row r="16" spans="1:9" ht="42.75" x14ac:dyDescent="0.25">
      <c r="A16" s="7" t="s">
        <v>18</v>
      </c>
      <c r="B16" s="8">
        <f t="shared" ref="B16:H16" si="2">B17+B18+B19+B20+B21+B22</f>
        <v>20068782.452000003</v>
      </c>
      <c r="C16" s="8">
        <f t="shared" si="2"/>
        <v>19164283.155000005</v>
      </c>
      <c r="D16" s="8">
        <f t="shared" si="2"/>
        <v>114410.22500000001</v>
      </c>
      <c r="E16" s="8">
        <f t="shared" si="2"/>
        <v>11276602.694000004</v>
      </c>
      <c r="F16" s="8">
        <f t="shared" si="2"/>
        <v>576994.60600000003</v>
      </c>
      <c r="G16" s="8">
        <f t="shared" si="2"/>
        <v>1684656.524</v>
      </c>
      <c r="H16" s="8">
        <f t="shared" si="2"/>
        <v>4562</v>
      </c>
      <c r="I16" s="8">
        <f>I17+I18+I19+I20+I21+I22</f>
        <v>52890291.656000011</v>
      </c>
    </row>
    <row r="17" spans="1:9" x14ac:dyDescent="0.25">
      <c r="A17" s="9" t="s">
        <v>12</v>
      </c>
      <c r="B17" s="10">
        <f t="shared" ref="B17:H22" si="3">B10-B31-B38-B45</f>
        <v>0</v>
      </c>
      <c r="C17" s="10">
        <f t="shared" si="3"/>
        <v>0</v>
      </c>
      <c r="D17" s="10">
        <f t="shared" si="3"/>
        <v>0</v>
      </c>
      <c r="E17" s="10">
        <f t="shared" si="3"/>
        <v>0</v>
      </c>
      <c r="F17" s="10">
        <f t="shared" si="3"/>
        <v>0</v>
      </c>
      <c r="G17" s="10">
        <f t="shared" si="3"/>
        <v>1684656.524</v>
      </c>
      <c r="H17" s="10">
        <f t="shared" si="3"/>
        <v>0</v>
      </c>
      <c r="I17" s="12">
        <f t="shared" ref="I17:I22" si="4">SUM(B17:H17)</f>
        <v>1684656.524</v>
      </c>
    </row>
    <row r="18" spans="1:9" x14ac:dyDescent="0.25">
      <c r="A18" s="9" t="s">
        <v>13</v>
      </c>
      <c r="B18" s="10">
        <f t="shared" si="3"/>
        <v>0</v>
      </c>
      <c r="C18" s="10">
        <f t="shared" si="3"/>
        <v>0</v>
      </c>
      <c r="D18" s="10">
        <f t="shared" si="3"/>
        <v>0</v>
      </c>
      <c r="E18" s="10">
        <f t="shared" si="3"/>
        <v>7034234.0480000004</v>
      </c>
      <c r="F18" s="10">
        <f t="shared" si="3"/>
        <v>0</v>
      </c>
      <c r="G18" s="10">
        <f t="shared" si="3"/>
        <v>0</v>
      </c>
      <c r="H18" s="10">
        <f t="shared" si="3"/>
        <v>4562</v>
      </c>
      <c r="I18" s="12">
        <f t="shared" si="4"/>
        <v>7038796.0480000004</v>
      </c>
    </row>
    <row r="19" spans="1:9" x14ac:dyDescent="0.25">
      <c r="A19" s="9" t="s">
        <v>14</v>
      </c>
      <c r="B19" s="10">
        <f t="shared" si="3"/>
        <v>313283.74</v>
      </c>
      <c r="C19" s="10">
        <f t="shared" si="3"/>
        <v>2138867.3659999999</v>
      </c>
      <c r="D19" s="10">
        <f t="shared" si="3"/>
        <v>0</v>
      </c>
      <c r="E19" s="10">
        <f t="shared" si="3"/>
        <v>450846.60000000009</v>
      </c>
      <c r="F19" s="10">
        <f t="shared" si="3"/>
        <v>0</v>
      </c>
      <c r="G19" s="10">
        <f t="shared" si="3"/>
        <v>0</v>
      </c>
      <c r="H19" s="10">
        <f t="shared" si="3"/>
        <v>0</v>
      </c>
      <c r="I19" s="12">
        <f t="shared" si="4"/>
        <v>2902997.7059999998</v>
      </c>
    </row>
    <row r="20" spans="1:9" x14ac:dyDescent="0.25">
      <c r="A20" s="9" t="s">
        <v>15</v>
      </c>
      <c r="B20" s="10">
        <f t="shared" si="3"/>
        <v>17344275.948000006</v>
      </c>
      <c r="C20" s="10">
        <f t="shared" si="3"/>
        <v>11646108.551000001</v>
      </c>
      <c r="D20" s="10">
        <f t="shared" si="3"/>
        <v>96492.845000000001</v>
      </c>
      <c r="E20" s="10">
        <f t="shared" si="3"/>
        <v>3042633.1849999987</v>
      </c>
      <c r="F20" s="10">
        <f t="shared" si="3"/>
        <v>114033.00199999998</v>
      </c>
      <c r="G20" s="10">
        <f t="shared" si="3"/>
        <v>0</v>
      </c>
      <c r="H20" s="10">
        <f t="shared" si="3"/>
        <v>0</v>
      </c>
      <c r="I20" s="12">
        <f t="shared" si="4"/>
        <v>32243543.531000003</v>
      </c>
    </row>
    <row r="21" spans="1:9" x14ac:dyDescent="0.25">
      <c r="A21" s="9" t="s">
        <v>16</v>
      </c>
      <c r="B21" s="10">
        <f t="shared" si="3"/>
        <v>2411222.763999999</v>
      </c>
      <c r="C21" s="10">
        <f t="shared" si="3"/>
        <v>5379307.2380000027</v>
      </c>
      <c r="D21" s="10">
        <f t="shared" si="3"/>
        <v>17917.379999999997</v>
      </c>
      <c r="E21" s="10">
        <f t="shared" si="3"/>
        <v>704196.86100000539</v>
      </c>
      <c r="F21" s="10">
        <f t="shared" si="3"/>
        <v>462961.60400000005</v>
      </c>
      <c r="G21" s="10">
        <f t="shared" si="3"/>
        <v>0</v>
      </c>
      <c r="H21" s="10">
        <f t="shared" si="3"/>
        <v>0</v>
      </c>
      <c r="I21" s="12">
        <f t="shared" si="4"/>
        <v>8975605.8470000084</v>
      </c>
    </row>
    <row r="22" spans="1:9" x14ac:dyDescent="0.25">
      <c r="A22" s="9" t="s">
        <v>17</v>
      </c>
      <c r="B22" s="10">
        <f t="shared" si="3"/>
        <v>0</v>
      </c>
      <c r="C22" s="10">
        <f t="shared" si="3"/>
        <v>0</v>
      </c>
      <c r="D22" s="10">
        <f t="shared" si="3"/>
        <v>0</v>
      </c>
      <c r="E22" s="10">
        <f t="shared" si="3"/>
        <v>44692</v>
      </c>
      <c r="F22" s="10">
        <f t="shared" si="3"/>
        <v>0</v>
      </c>
      <c r="G22" s="10">
        <f t="shared" si="3"/>
        <v>0</v>
      </c>
      <c r="H22" s="10">
        <f t="shared" si="3"/>
        <v>0</v>
      </c>
      <c r="I22" s="12">
        <f t="shared" si="4"/>
        <v>44692</v>
      </c>
    </row>
    <row r="23" spans="1:9" ht="28.5" x14ac:dyDescent="0.25">
      <c r="A23" s="7" t="s">
        <v>19</v>
      </c>
      <c r="B23" s="8">
        <f t="shared" ref="B23:H23" si="5">B24+B25+B26+B27+B28+B29</f>
        <v>19297868.851000004</v>
      </c>
      <c r="C23" s="8">
        <f t="shared" si="5"/>
        <v>18414217.809999999</v>
      </c>
      <c r="D23" s="8">
        <f t="shared" si="5"/>
        <v>49055.053</v>
      </c>
      <c r="E23" s="8">
        <f t="shared" si="5"/>
        <v>1932485.6879999933</v>
      </c>
      <c r="F23" s="8">
        <f t="shared" si="5"/>
        <v>197356.2</v>
      </c>
      <c r="G23" s="8">
        <f t="shared" si="5"/>
        <v>0</v>
      </c>
      <c r="H23" s="8">
        <f t="shared" si="5"/>
        <v>0</v>
      </c>
      <c r="I23" s="8">
        <f>I24+I25+I26+I27+I28+I29</f>
        <v>39890983.601999998</v>
      </c>
    </row>
    <row r="24" spans="1:9" x14ac:dyDescent="0.25">
      <c r="A24" s="9" t="s">
        <v>12</v>
      </c>
      <c r="B24" s="10">
        <f t="shared" ref="B24:H29" si="6">B31+B38+B45</f>
        <v>0</v>
      </c>
      <c r="C24" s="10">
        <f t="shared" si="6"/>
        <v>0</v>
      </c>
      <c r="D24" s="10">
        <f t="shared" si="6"/>
        <v>0</v>
      </c>
      <c r="E24" s="10">
        <f t="shared" si="6"/>
        <v>0</v>
      </c>
      <c r="F24" s="10">
        <f t="shared" si="6"/>
        <v>0</v>
      </c>
      <c r="G24" s="10">
        <f t="shared" si="6"/>
        <v>0</v>
      </c>
      <c r="H24" s="10">
        <f t="shared" si="6"/>
        <v>0</v>
      </c>
      <c r="I24" s="12">
        <f t="shared" ref="I24:I29" si="7">SUM(B24:H24)</f>
        <v>0</v>
      </c>
    </row>
    <row r="25" spans="1:9" x14ac:dyDescent="0.25">
      <c r="A25" s="9" t="s">
        <v>13</v>
      </c>
      <c r="B25" s="10">
        <f t="shared" si="6"/>
        <v>0</v>
      </c>
      <c r="C25" s="10">
        <f t="shared" si="6"/>
        <v>0</v>
      </c>
      <c r="D25" s="10">
        <f t="shared" si="6"/>
        <v>0</v>
      </c>
      <c r="E25" s="10">
        <f t="shared" si="6"/>
        <v>12202</v>
      </c>
      <c r="F25" s="10">
        <f t="shared" si="6"/>
        <v>0</v>
      </c>
      <c r="G25" s="10">
        <f t="shared" si="6"/>
        <v>0</v>
      </c>
      <c r="H25" s="10">
        <f t="shared" si="6"/>
        <v>0</v>
      </c>
      <c r="I25" s="12">
        <f t="shared" si="7"/>
        <v>12202</v>
      </c>
    </row>
    <row r="26" spans="1:9" x14ac:dyDescent="0.25">
      <c r="A26" s="9" t="s">
        <v>14</v>
      </c>
      <c r="B26" s="10">
        <f t="shared" si="6"/>
        <v>0</v>
      </c>
      <c r="C26" s="10">
        <f t="shared" si="6"/>
        <v>0</v>
      </c>
      <c r="D26" s="10">
        <f t="shared" si="6"/>
        <v>0</v>
      </c>
      <c r="E26" s="10">
        <f t="shared" si="6"/>
        <v>0</v>
      </c>
      <c r="F26" s="10">
        <f t="shared" si="6"/>
        <v>0</v>
      </c>
      <c r="G26" s="10">
        <f t="shared" si="6"/>
        <v>0</v>
      </c>
      <c r="H26" s="10">
        <f t="shared" si="6"/>
        <v>0</v>
      </c>
      <c r="I26" s="12">
        <f t="shared" si="7"/>
        <v>0</v>
      </c>
    </row>
    <row r="27" spans="1:9" x14ac:dyDescent="0.25">
      <c r="A27" s="9" t="s">
        <v>15</v>
      </c>
      <c r="B27" s="10">
        <f t="shared" si="6"/>
        <v>5079645.4340000004</v>
      </c>
      <c r="C27" s="10">
        <f t="shared" si="6"/>
        <v>1180799.9690000003</v>
      </c>
      <c r="D27" s="10">
        <f t="shared" si="6"/>
        <v>1487</v>
      </c>
      <c r="E27" s="10">
        <f t="shared" si="6"/>
        <v>38890.089999999851</v>
      </c>
      <c r="F27" s="10">
        <f t="shared" si="6"/>
        <v>62401.98</v>
      </c>
      <c r="G27" s="10">
        <f t="shared" si="6"/>
        <v>0</v>
      </c>
      <c r="H27" s="10">
        <f t="shared" si="6"/>
        <v>0</v>
      </c>
      <c r="I27" s="12">
        <f t="shared" si="7"/>
        <v>6363224.4730000012</v>
      </c>
    </row>
    <row r="28" spans="1:9" x14ac:dyDescent="0.25">
      <c r="A28" s="9" t="s">
        <v>16</v>
      </c>
      <c r="B28" s="10">
        <f t="shared" si="6"/>
        <v>14218223.417000001</v>
      </c>
      <c r="C28" s="10">
        <f t="shared" si="6"/>
        <v>17233417.840999998</v>
      </c>
      <c r="D28" s="10">
        <f t="shared" si="6"/>
        <v>47568.053</v>
      </c>
      <c r="E28" s="10">
        <f t="shared" si="6"/>
        <v>1881393.5979999935</v>
      </c>
      <c r="F28" s="10">
        <f t="shared" si="6"/>
        <v>134954.22</v>
      </c>
      <c r="G28" s="10">
        <f t="shared" si="6"/>
        <v>0</v>
      </c>
      <c r="H28" s="10">
        <f t="shared" si="6"/>
        <v>0</v>
      </c>
      <c r="I28" s="12">
        <f t="shared" si="7"/>
        <v>33515557.128999993</v>
      </c>
    </row>
    <row r="29" spans="1:9" x14ac:dyDescent="0.25">
      <c r="A29" s="9" t="s">
        <v>17</v>
      </c>
      <c r="B29" s="10">
        <f t="shared" si="6"/>
        <v>0</v>
      </c>
      <c r="C29" s="10">
        <f t="shared" si="6"/>
        <v>0</v>
      </c>
      <c r="D29" s="10">
        <f t="shared" si="6"/>
        <v>0</v>
      </c>
      <c r="E29" s="10">
        <f t="shared" si="6"/>
        <v>0</v>
      </c>
      <c r="F29" s="10">
        <f t="shared" si="6"/>
        <v>0</v>
      </c>
      <c r="G29" s="10">
        <f t="shared" si="6"/>
        <v>0</v>
      </c>
      <c r="H29" s="10">
        <f t="shared" si="6"/>
        <v>0</v>
      </c>
      <c r="I29" s="12">
        <f t="shared" si="7"/>
        <v>0</v>
      </c>
    </row>
    <row r="30" spans="1:9" ht="28.5" x14ac:dyDescent="0.25">
      <c r="A30" s="7" t="s">
        <v>20</v>
      </c>
      <c r="B30" s="8">
        <f t="shared" ref="B30:H30" si="8">B31+B32+B33+B34+B35+B36</f>
        <v>15938254.901000001</v>
      </c>
      <c r="C30" s="8">
        <f t="shared" si="8"/>
        <v>15839608.761</v>
      </c>
      <c r="D30" s="8">
        <f t="shared" si="8"/>
        <v>46067.053</v>
      </c>
      <c r="E30" s="8">
        <f t="shared" si="8"/>
        <v>1805787.6899999939</v>
      </c>
      <c r="F30" s="8">
        <f t="shared" si="8"/>
        <v>189325.6</v>
      </c>
      <c r="G30" s="8">
        <f t="shared" si="8"/>
        <v>0</v>
      </c>
      <c r="H30" s="8">
        <f t="shared" si="8"/>
        <v>0</v>
      </c>
      <c r="I30" s="8">
        <f>I31+I32+I33+I34+I35+I36</f>
        <v>33819044.004999995</v>
      </c>
    </row>
    <row r="31" spans="1:9" x14ac:dyDescent="0.25">
      <c r="A31" s="9" t="s">
        <v>12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2">
        <f t="shared" ref="I31:I36" si="9">SUM(B31:H31)</f>
        <v>0</v>
      </c>
    </row>
    <row r="32" spans="1:9" x14ac:dyDescent="0.25">
      <c r="A32" s="9" t="s">
        <v>13</v>
      </c>
      <c r="B32" s="10">
        <v>0</v>
      </c>
      <c r="C32" s="10">
        <v>0</v>
      </c>
      <c r="D32" s="10">
        <v>0</v>
      </c>
      <c r="E32" s="10">
        <v>12068</v>
      </c>
      <c r="F32" s="10">
        <v>0</v>
      </c>
      <c r="G32" s="10">
        <v>0</v>
      </c>
      <c r="H32" s="10">
        <v>0</v>
      </c>
      <c r="I32" s="12">
        <f t="shared" si="9"/>
        <v>12068</v>
      </c>
    </row>
    <row r="33" spans="1:9" x14ac:dyDescent="0.25">
      <c r="A33" s="9" t="s">
        <v>14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2">
        <f t="shared" si="9"/>
        <v>0</v>
      </c>
    </row>
    <row r="34" spans="1:9" x14ac:dyDescent="0.25">
      <c r="A34" s="9" t="s">
        <v>15</v>
      </c>
      <c r="B34" s="10">
        <v>3308798.0449999999</v>
      </c>
      <c r="C34" s="10">
        <v>1048662.8250000002</v>
      </c>
      <c r="D34" s="10">
        <v>1487</v>
      </c>
      <c r="E34" s="10">
        <v>38890.089999999851</v>
      </c>
      <c r="F34" s="10">
        <v>62401.98</v>
      </c>
      <c r="G34" s="10">
        <v>0</v>
      </c>
      <c r="H34" s="10">
        <v>0</v>
      </c>
      <c r="I34" s="12">
        <f t="shared" si="9"/>
        <v>4460239.9400000004</v>
      </c>
    </row>
    <row r="35" spans="1:9" x14ac:dyDescent="0.25">
      <c r="A35" s="9" t="s">
        <v>16</v>
      </c>
      <c r="B35" s="10">
        <v>12629456.856000001</v>
      </c>
      <c r="C35" s="10">
        <v>14790945.936000001</v>
      </c>
      <c r="D35" s="10">
        <v>44580.053</v>
      </c>
      <c r="E35" s="10">
        <v>1754829.599999994</v>
      </c>
      <c r="F35" s="10">
        <v>126923.62</v>
      </c>
      <c r="G35" s="10">
        <v>0</v>
      </c>
      <c r="H35" s="10">
        <v>0</v>
      </c>
      <c r="I35" s="12">
        <f t="shared" si="9"/>
        <v>29346736.064999998</v>
      </c>
    </row>
    <row r="36" spans="1:9" x14ac:dyDescent="0.25">
      <c r="A36" s="9" t="s">
        <v>17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2">
        <f t="shared" si="9"/>
        <v>0</v>
      </c>
    </row>
    <row r="37" spans="1:9" ht="28.5" x14ac:dyDescent="0.25">
      <c r="A37" s="7" t="s">
        <v>21</v>
      </c>
      <c r="B37" s="8">
        <f t="shared" ref="B37:H37" si="10">B38+B39+B40+B41+B42+B43</f>
        <v>2901014.29</v>
      </c>
      <c r="C37" s="8">
        <f t="shared" si="10"/>
        <v>610254.27599999995</v>
      </c>
      <c r="D37" s="8">
        <f t="shared" si="10"/>
        <v>624</v>
      </c>
      <c r="E37" s="8">
        <f t="shared" si="10"/>
        <v>78392.124999999767</v>
      </c>
      <c r="F37" s="8">
        <f t="shared" si="10"/>
        <v>8030.6</v>
      </c>
      <c r="G37" s="8">
        <f t="shared" si="10"/>
        <v>0</v>
      </c>
      <c r="H37" s="8">
        <f t="shared" si="10"/>
        <v>0</v>
      </c>
      <c r="I37" s="8">
        <f>I38+I39+I40+I41+I42+I43</f>
        <v>3598315.2910000002</v>
      </c>
    </row>
    <row r="38" spans="1:9" x14ac:dyDescent="0.25">
      <c r="A38" s="9" t="s">
        <v>12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2">
        <f t="shared" ref="I38:I43" si="11">SUM(B38:H38)</f>
        <v>0</v>
      </c>
    </row>
    <row r="39" spans="1:9" x14ac:dyDescent="0.25">
      <c r="A39" s="9" t="s">
        <v>13</v>
      </c>
      <c r="B39" s="10">
        <v>0</v>
      </c>
      <c r="C39" s="10">
        <v>0</v>
      </c>
      <c r="D39" s="10">
        <v>0</v>
      </c>
      <c r="E39" s="10">
        <v>134</v>
      </c>
      <c r="F39" s="10">
        <v>0</v>
      </c>
      <c r="G39" s="10">
        <v>0</v>
      </c>
      <c r="H39" s="10">
        <v>0</v>
      </c>
      <c r="I39" s="12">
        <f t="shared" si="11"/>
        <v>134</v>
      </c>
    </row>
    <row r="40" spans="1:9" x14ac:dyDescent="0.25">
      <c r="A40" s="9" t="s">
        <v>14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2">
        <f t="shared" si="11"/>
        <v>0</v>
      </c>
    </row>
    <row r="41" spans="1:9" x14ac:dyDescent="0.25">
      <c r="A41" s="9" t="s">
        <v>15</v>
      </c>
      <c r="B41" s="10">
        <v>1698002.389</v>
      </c>
      <c r="C41" s="10">
        <v>123886.144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2">
        <f t="shared" si="11"/>
        <v>1821888.5330000001</v>
      </c>
    </row>
    <row r="42" spans="1:9" x14ac:dyDescent="0.25">
      <c r="A42" s="9" t="s">
        <v>16</v>
      </c>
      <c r="B42" s="10">
        <v>1203011.9010000001</v>
      </c>
      <c r="C42" s="10">
        <v>486368.13199999998</v>
      </c>
      <c r="D42" s="10">
        <v>624</v>
      </c>
      <c r="E42" s="10">
        <v>78258.124999999767</v>
      </c>
      <c r="F42" s="10">
        <v>8030.6</v>
      </c>
      <c r="G42" s="10">
        <v>0</v>
      </c>
      <c r="H42" s="10">
        <v>0</v>
      </c>
      <c r="I42" s="12">
        <f t="shared" si="11"/>
        <v>1776292.7579999999</v>
      </c>
    </row>
    <row r="43" spans="1:9" x14ac:dyDescent="0.25">
      <c r="A43" s="9" t="s">
        <v>17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2">
        <f t="shared" si="11"/>
        <v>0</v>
      </c>
    </row>
    <row r="44" spans="1:9" ht="28.5" x14ac:dyDescent="0.25">
      <c r="A44" s="7" t="s">
        <v>22</v>
      </c>
      <c r="B44" s="8">
        <f t="shared" ref="B44:H44" si="12">B45+B46+B47+B48+B49+B50</f>
        <v>458599.66</v>
      </c>
      <c r="C44" s="8">
        <f t="shared" si="12"/>
        <v>1964354.773</v>
      </c>
      <c r="D44" s="8">
        <f t="shared" si="12"/>
        <v>2364</v>
      </c>
      <c r="E44" s="8">
        <f t="shared" si="12"/>
        <v>48305.872999999672</v>
      </c>
      <c r="F44" s="8">
        <f t="shared" si="12"/>
        <v>0</v>
      </c>
      <c r="G44" s="8">
        <f t="shared" si="12"/>
        <v>0</v>
      </c>
      <c r="H44" s="8">
        <f t="shared" si="12"/>
        <v>0</v>
      </c>
      <c r="I44" s="8">
        <f>I45+I46+I47+I48+I49+I50</f>
        <v>2473624.3059999999</v>
      </c>
    </row>
    <row r="45" spans="1:9" x14ac:dyDescent="0.25">
      <c r="A45" s="9" t="s">
        <v>12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2">
        <f t="shared" ref="I45:I50" si="13">SUM(B45:H45)</f>
        <v>0</v>
      </c>
    </row>
    <row r="46" spans="1:9" x14ac:dyDescent="0.25">
      <c r="A46" s="9" t="s">
        <v>13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2">
        <f t="shared" si="13"/>
        <v>0</v>
      </c>
    </row>
    <row r="47" spans="1:9" x14ac:dyDescent="0.25">
      <c r="A47" s="9" t="s">
        <v>14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2">
        <f t="shared" si="13"/>
        <v>0</v>
      </c>
    </row>
    <row r="48" spans="1:9" x14ac:dyDescent="0.25">
      <c r="A48" s="9" t="s">
        <v>15</v>
      </c>
      <c r="B48" s="10">
        <v>72845</v>
      </c>
      <c r="C48" s="10">
        <v>8251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2">
        <f t="shared" si="13"/>
        <v>81096</v>
      </c>
    </row>
    <row r="49" spans="1:9" x14ac:dyDescent="0.25">
      <c r="A49" s="9" t="s">
        <v>16</v>
      </c>
      <c r="B49" s="10">
        <v>385754.66</v>
      </c>
      <c r="C49" s="10">
        <v>1956103.773</v>
      </c>
      <c r="D49" s="10">
        <v>2364</v>
      </c>
      <c r="E49" s="10">
        <v>48305.872999999672</v>
      </c>
      <c r="F49" s="10">
        <v>0</v>
      </c>
      <c r="G49" s="10">
        <v>0</v>
      </c>
      <c r="H49" s="10">
        <v>0</v>
      </c>
      <c r="I49" s="12">
        <f t="shared" si="13"/>
        <v>2392528.3059999999</v>
      </c>
    </row>
    <row r="50" spans="1:9" x14ac:dyDescent="0.25">
      <c r="A50" s="9" t="s">
        <v>17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2">
        <f t="shared" si="13"/>
        <v>0</v>
      </c>
    </row>
    <row r="53" spans="1:9" x14ac:dyDescent="0.25">
      <c r="A53" s="26" t="s">
        <v>23</v>
      </c>
      <c r="B53" s="26"/>
      <c r="C53" s="26"/>
      <c r="D53" s="26"/>
      <c r="E53" s="26"/>
      <c r="F53" s="26"/>
      <c r="G53" s="26"/>
      <c r="H53" s="26"/>
      <c r="I53" s="1"/>
    </row>
    <row r="54" spans="1:9" ht="15.75" x14ac:dyDescent="0.25">
      <c r="A54" s="27" t="str">
        <f>A4</f>
        <v>за май 2026 года</v>
      </c>
      <c r="B54" s="27"/>
      <c r="C54" s="27"/>
      <c r="D54" s="27"/>
      <c r="E54" s="27"/>
      <c r="F54" s="27"/>
      <c r="G54" s="27"/>
      <c r="H54" s="27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23"/>
      <c r="H56" s="23" t="s">
        <v>24</v>
      </c>
      <c r="I56" s="3"/>
    </row>
    <row r="57" spans="1:9" x14ac:dyDescent="0.25">
      <c r="A57" s="28"/>
      <c r="B57" s="30" t="s">
        <v>2</v>
      </c>
      <c r="C57" s="31"/>
      <c r="D57" s="31"/>
      <c r="E57" s="31"/>
      <c r="F57" s="31"/>
      <c r="G57" s="32"/>
      <c r="H57" s="24" t="s">
        <v>3</v>
      </c>
    </row>
    <row r="58" spans="1:9" ht="45" x14ac:dyDescent="0.25">
      <c r="A58" s="29"/>
      <c r="B58" s="6" t="s">
        <v>4</v>
      </c>
      <c r="C58" s="6" t="s">
        <v>5</v>
      </c>
      <c r="D58" s="6" t="s">
        <v>6</v>
      </c>
      <c r="E58" s="6" t="s">
        <v>7</v>
      </c>
      <c r="F58" s="6" t="s">
        <v>9</v>
      </c>
      <c r="G58" s="6" t="s">
        <v>10</v>
      </c>
      <c r="H58" s="25"/>
      <c r="I58" s="13"/>
    </row>
    <row r="59" spans="1:9" ht="42.75" x14ac:dyDescent="0.25">
      <c r="A59" s="7" t="s">
        <v>18</v>
      </c>
      <c r="B59" s="8">
        <f>B60+B61+B62+B63+B64+B65</f>
        <v>4561.4880000000003</v>
      </c>
      <c r="C59" s="8">
        <f>C60+C61+C62+C63+C64+C65</f>
        <v>17199.608</v>
      </c>
      <c r="D59" s="8">
        <f t="shared" ref="D59:E59" si="14">D60+D61+D62+D63+D64+D65</f>
        <v>45.305</v>
      </c>
      <c r="E59" s="8">
        <f t="shared" si="14"/>
        <v>15185.812</v>
      </c>
      <c r="F59" s="8">
        <f>F60+F61+F62+F63+F64+F65</f>
        <v>5287.4290000000001</v>
      </c>
      <c r="G59" s="8">
        <f>G60+G61+G62+G63+G64+G65</f>
        <v>6</v>
      </c>
      <c r="H59" s="8">
        <f>H60+H61+H62+H63+H64+H65</f>
        <v>42285.642</v>
      </c>
      <c r="I59" s="14"/>
    </row>
    <row r="60" spans="1:9" x14ac:dyDescent="0.25">
      <c r="A60" s="9" t="s">
        <v>12</v>
      </c>
      <c r="B60" s="11">
        <v>0</v>
      </c>
      <c r="C60" s="11">
        <v>0</v>
      </c>
      <c r="D60" s="11">
        <v>0</v>
      </c>
      <c r="E60" s="11">
        <v>0</v>
      </c>
      <c r="F60" s="11">
        <v>5287.4290000000001</v>
      </c>
      <c r="G60" s="11">
        <v>0</v>
      </c>
      <c r="H60" s="12">
        <f>SUM(B60:G60)</f>
        <v>5287.4290000000001</v>
      </c>
    </row>
    <row r="61" spans="1:9" x14ac:dyDescent="0.25">
      <c r="A61" s="9" t="s">
        <v>13</v>
      </c>
      <c r="B61" s="11">
        <v>0</v>
      </c>
      <c r="C61" s="11">
        <v>433.15500000000003</v>
      </c>
      <c r="D61" s="11">
        <v>0</v>
      </c>
      <c r="E61" s="11">
        <v>11286.412</v>
      </c>
      <c r="F61" s="11">
        <v>0</v>
      </c>
      <c r="G61" s="11">
        <v>6</v>
      </c>
      <c r="H61" s="12">
        <f t="shared" ref="H61:H65" si="15">SUM(B61:G61)</f>
        <v>11725.567000000001</v>
      </c>
    </row>
    <row r="62" spans="1:9" x14ac:dyDescent="0.25">
      <c r="A62" s="9" t="s">
        <v>14</v>
      </c>
      <c r="B62" s="11">
        <v>694.26299999999992</v>
      </c>
      <c r="C62" s="11">
        <v>3842.4049999999997</v>
      </c>
      <c r="D62" s="11">
        <v>0</v>
      </c>
      <c r="E62" s="11">
        <v>569.38900000000001</v>
      </c>
      <c r="F62" s="11">
        <v>0</v>
      </c>
      <c r="G62" s="11">
        <v>0</v>
      </c>
      <c r="H62" s="12">
        <f t="shared" si="15"/>
        <v>5106.0569999999998</v>
      </c>
    </row>
    <row r="63" spans="1:9" x14ac:dyDescent="0.25">
      <c r="A63" s="9" t="s">
        <v>15</v>
      </c>
      <c r="B63" s="11">
        <v>3638.7200000000003</v>
      </c>
      <c r="C63" s="11">
        <v>12167.412</v>
      </c>
      <c r="D63" s="11">
        <v>40.546999999999997</v>
      </c>
      <c r="E63" s="11">
        <v>3122.0929999999998</v>
      </c>
      <c r="F63" s="11">
        <v>0</v>
      </c>
      <c r="G63" s="11">
        <v>0</v>
      </c>
      <c r="H63" s="12">
        <f t="shared" si="15"/>
        <v>18968.772000000001</v>
      </c>
      <c r="I63" s="14"/>
    </row>
    <row r="64" spans="1:9" x14ac:dyDescent="0.25">
      <c r="A64" s="9" t="s">
        <v>16</v>
      </c>
      <c r="B64" s="11">
        <v>228.50500000000002</v>
      </c>
      <c r="C64" s="11">
        <v>756.63599999999997</v>
      </c>
      <c r="D64" s="11">
        <v>4.758</v>
      </c>
      <c r="E64" s="11">
        <v>132.28699999999998</v>
      </c>
      <c r="F64" s="11">
        <v>0</v>
      </c>
      <c r="G64" s="11">
        <v>0</v>
      </c>
      <c r="H64" s="12">
        <f t="shared" si="15"/>
        <v>1122.1859999999999</v>
      </c>
    </row>
    <row r="65" spans="1:9" x14ac:dyDescent="0.25">
      <c r="A65" s="9" t="s">
        <v>17</v>
      </c>
      <c r="B65" s="11">
        <v>0</v>
      </c>
      <c r="C65" s="11">
        <v>0</v>
      </c>
      <c r="D65" s="11">
        <v>0</v>
      </c>
      <c r="E65" s="11">
        <v>75.631</v>
      </c>
      <c r="F65" s="11">
        <v>0</v>
      </c>
      <c r="G65" s="11">
        <v>0</v>
      </c>
      <c r="H65" s="12">
        <f t="shared" si="15"/>
        <v>75.631</v>
      </c>
      <c r="I65" s="15"/>
    </row>
    <row r="66" spans="1:9" x14ac:dyDescent="0.25">
      <c r="F66" s="16"/>
      <c r="G66" s="16"/>
      <c r="H66" s="16"/>
      <c r="I66" s="16"/>
    </row>
    <row r="67" spans="1:9" x14ac:dyDescent="0.25">
      <c r="I67" s="16"/>
    </row>
    <row r="68" spans="1:9" x14ac:dyDescent="0.25">
      <c r="B68" s="17"/>
      <c r="F68" s="18"/>
    </row>
  </sheetData>
  <mergeCells count="9">
    <mergeCell ref="I7:I8"/>
    <mergeCell ref="A53:H53"/>
    <mergeCell ref="A54:H54"/>
    <mergeCell ref="A57:A58"/>
    <mergeCell ref="B57:G57"/>
    <mergeCell ref="H57:H58"/>
    <mergeCell ref="A3:H3"/>
    <mergeCell ref="A4:H4"/>
    <mergeCell ref="A7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янв26</vt:lpstr>
      <vt:lpstr>фев26</vt:lpstr>
      <vt:lpstr>мар26</vt:lpstr>
      <vt:lpstr>апр26</vt:lpstr>
      <vt:lpstr>май26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Чумаков Алексей Анатольевич</dc:creator>
  <cp:lastModifiedBy>Печникова Наталия Николаевна</cp:lastModifiedBy>
  <dcterms:created xsi:type="dcterms:W3CDTF">2025-03-11T07:07:04Z</dcterms:created>
  <dcterms:modified xsi:type="dcterms:W3CDTF">2026-06-15T07:07:46Z</dcterms:modified>
</cp:coreProperties>
</file>