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5195" windowHeight="11580" firstSheet="1" activeTab="1"/>
  </bookViews>
  <sheets>
    <sheet name="Приложение (2)" sheetId="1" state="hidden" r:id="rId1"/>
    <sheet name="Приложение 1" sheetId="2" r:id="rId2"/>
    <sheet name="Лист2" sheetId="3" r:id="rId3"/>
    <sheet name="Лист3" sheetId="4" r:id="rId4"/>
  </sheets>
  <definedNames>
    <definedName name="_xlnm.Print_Area" localSheetId="0">'Приложение (2)'!$A$1:$F$61</definedName>
    <definedName name="_xlnm.Print_Area" localSheetId="1">'Приложение 1'!$A$1:$F$65</definedName>
  </definedNames>
  <calcPr fullCalcOnLoad="1"/>
</workbook>
</file>

<file path=xl/sharedStrings.xml><?xml version="1.0" encoding="utf-8"?>
<sst xmlns="http://schemas.openxmlformats.org/spreadsheetml/2006/main" count="227" uniqueCount="127">
  <si>
    <t>Код бюджетной классификации</t>
  </si>
  <si>
    <t>1 00 00000 00 0000 000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</si>
  <si>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</si>
  <si>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</si>
  <si>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</si>
  <si>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</si>
  <si>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1 01 02000 01 0000 110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</si>
  <si>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</si>
  <si>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</si>
  <si>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</si>
  <si>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</si>
  <si>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</si>
  <si>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</si>
  <si>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</si>
  <si>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</si>
  <si>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</si>
  <si>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1 11 050100 00 000 120</t>
  </si>
  <si>
    <t>1 11 05035 050000120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</si>
  <si>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</si>
  <si>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</si>
  <si>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</si>
  <si>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</si>
  <si>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1 17 02000 01 0000 120</t>
  </si>
  <si>
    <t>2 00 00000 00 0000 000</t>
  </si>
  <si>
    <t>Безвозмездные поступления:</t>
  </si>
  <si>
    <t>Прочие субсидии бюджетам муниципальных районов</t>
  </si>
  <si>
    <t>ИТОГО ДОХОДОВ:</t>
  </si>
  <si>
    <t>2 02 03000 00 0000 151</t>
  </si>
  <si>
    <t>2 02 02000 00 0000 151</t>
  </si>
  <si>
    <t>2 02 02999 05 0000 151</t>
  </si>
  <si>
    <t>2 02 03003 05 0000 151</t>
  </si>
  <si>
    <t>Доходы, получаемые в виде арендной 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прдприятий, в том числе казенных)</t>
  </si>
  <si>
    <t>Доходы , получаемые в виде арендной платы  за земельные участки, государственная собственность на  которые не разграничена, а также средства от продажи права на  заключение договоров аренды указанных земельных участков</t>
  </si>
  <si>
    <t>Доходы от сдачи в аренду имущества, находящегося в оперативном управлении  органов управления муниципальных районов и созданных ими учреждений  ( за исключением имущества муниципальных автономных учреждений)</t>
  </si>
  <si>
    <t>Плата за негативное воздействие на окружающюу среду</t>
  </si>
  <si>
    <t xml:space="preserve">1 05 03000 02 0000 110 </t>
  </si>
  <si>
    <t>Единый сельскохозяственный налог</t>
  </si>
  <si>
    <t>2 02 03024 05 0000 151</t>
  </si>
  <si>
    <t>Субвенции бюджетам муниципальных районов на выполнение передаваемых полномочий субъектов РФ</t>
  </si>
  <si>
    <t>2 02 04000 00 0000 151</t>
  </si>
  <si>
    <t>Иные межбюджетные трансферты</t>
  </si>
  <si>
    <t>2 02 04014 05 0000 151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</si>
  <si>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</si>
  <si>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</si>
  <si>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2 02 04999 05 0000 151</t>
  </si>
  <si>
    <t>2 02 00000 00 0000 000</t>
  </si>
  <si>
    <t>1 12 00000 00 0000 120</t>
  </si>
  <si>
    <t>Безвозмездные поступления от других бюджетов бюджетной системы Российской Федерации: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</si>
  <si>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</si>
  <si>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</si>
  <si>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</si>
  <si>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муниципальных районов на государственную регистрацию актов гражданского состояния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</si>
  <si>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</si>
  <si>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</si>
  <si>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2 02 03015 05 0000 151</t>
  </si>
  <si>
    <t>Субвенции муниципальных районов на осуществление полномочий РФ по первичному воинскому учету на территориях, где отсутствуют военные комиссариаты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</si>
  <si>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</si>
  <si>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</si>
  <si>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1 13 01990 00 0000 130</t>
  </si>
  <si>
    <t>1 13 00000 00 0000 000</t>
  </si>
  <si>
    <t>1 13 01995 05 0000 130</t>
  </si>
  <si>
    <t>Доходы от оказания платных услуг и компенсации затрат государства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</si>
  <si>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</si>
  <si>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</si>
  <si>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Наименование доходов</t>
  </si>
  <si>
    <t>Налоговые и неналоговые доходы</t>
  </si>
  <si>
    <t xml:space="preserve">  Субвенции бюджетам муниципальных районов на  ежемесячное денежное вознаграждение за классное руководство</t>
  </si>
  <si>
    <t>2 02 03021 05 0000 151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</si>
  <si>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</si>
  <si>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</si>
  <si>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муниципального района</t>
  </si>
  <si>
    <t>1 14 06013 05 0000 430</t>
  </si>
  <si>
    <t>1 03 00000 01 0000 110</t>
  </si>
  <si>
    <t>доходы</t>
  </si>
  <si>
    <t>дефицит</t>
  </si>
  <si>
    <t>1 09 00000 00 0000 000</t>
  </si>
  <si>
    <t>Задолженность и перерасчеты по отмененным налогам, сборам и иным обязательным платежам</t>
  </si>
  <si>
    <t>Невыясненные поступления</t>
  </si>
  <si>
    <t xml:space="preserve"> Субсидии бюджетам муниципальных районов на реализацию федеральных целевых программ</t>
  </si>
  <si>
    <t xml:space="preserve">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</si>
  <si>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2 02 02046 05 0000 151</t>
  </si>
  <si>
    <t>2 02 02051 05 0000 151</t>
  </si>
  <si>
    <t xml:space="preserve">  2 02 02215 05 0000 151</t>
  </si>
  <si>
    <t>2 18 00000 00 0000 000</t>
  </si>
  <si>
    <t>2 19 00000 00 0000 000</t>
  </si>
  <si>
    <t xml:space="preserve">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</si>
  <si>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</si>
  <si>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Сумма</t>
  </si>
  <si>
    <t>тыс.рублей</t>
  </si>
  <si>
    <t xml:space="preserve">                                                                                                   к  решению Мичуринского </t>
  </si>
  <si>
    <t xml:space="preserve">                                                                                                 районного Совета народных депутатов</t>
  </si>
  <si>
    <t>2 02 04081 05 0000 151</t>
  </si>
  <si>
    <t xml:space="preserve">Межбюджетные трансферты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</t>
  </si>
  <si>
    <t>2 02 04041 05 0000 151</t>
  </si>
  <si>
    <t>Межбюджетные трансферты,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</si>
  <si>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Дотации бюджетам на поддержку мер по обеспечению сбалансированности бюджетов</t>
  </si>
  <si>
    <t>2 02 01003 00 0000 151</t>
  </si>
  <si>
    <t>2 02 01000 000000 000</t>
  </si>
  <si>
    <t>Субсидии бюджетам муниципальных районов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</si>
  <si>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2 02 04052 05 0000 151</t>
  </si>
  <si>
    <t>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</si>
  <si>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>2 02 04053 05 0000 151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</si>
  <si>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</si>
  <si>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</si>
  <si>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</si>
  <si>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</si>
  <si>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 xml:space="preserve">                                                                                                   Приложение № 2</t>
  </si>
  <si>
    <t>Поступления доходов в районный бюджет в 2016 году</t>
  </si>
  <si>
    <t xml:space="preserve">1 05 04000 02 0000 110 </t>
  </si>
  <si>
    <t>Налог, с применением патентной системы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</si>
  <si>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</si>
  <si>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</si>
  <si>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2 02 01001 05 0000 100</t>
  </si>
  <si>
    <t>Дотации бюджетам муниципальных районов на выравнивание  бюджетной обеспеченности</t>
  </si>
  <si>
    <t>2 02 02077 05 0000 100</t>
  </si>
  <si>
    <t>2 02 03007 05 0000 100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</si>
  <si>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</si>
  <si>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2 02 03121 05 0000 100</t>
  </si>
  <si>
    <t>Субвенции бюджетам муниципальных районов на проведение Всероссийской сельскохозяйственной переписи в 2016 году</t>
  </si>
  <si>
    <t xml:space="preserve">                                                                                                   Приложение 1</t>
  </si>
  <si>
    <t>Единый сельскохозяйственный налог</t>
  </si>
  <si>
    <t>Доходы, получаемые в виде арендной 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</si>
  <si>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</si>
  <si>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</si>
  <si>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</si>
  <si>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 xml:space="preserve"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</t>
  </si>
  <si>
    <t>от 16.06.2017 № 339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</si>
</sst>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0"/>
    <numFmt numFmtId="180" formatCode="0.00000"/>
    <numFmt numFmtId="181" formatCode="#,##0.0"/>
  </numFmts>
  <fonts count="4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 horizontal="center" shrinkToFi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 indent="1"/>
    </xf>
    <xf numFmtId="173" fontId="5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horizontal="right"/>
    </xf>
    <xf numFmtId="181" fontId="3" fillId="0" borderId="10" xfId="0" applyNumberFormat="1" applyFont="1" applyFill="1" applyBorder="1" applyAlignment="1">
      <alignment horizontal="right" vertical="center" wrapText="1"/>
    </xf>
    <xf numFmtId="181" fontId="2" fillId="0" borderId="10" xfId="0" applyNumberFormat="1" applyFont="1" applyFill="1" applyBorder="1" applyAlignment="1">
      <alignment horizontal="right" vertical="center" wrapText="1"/>
    </xf>
    <xf numFmtId="181" fontId="2" fillId="0" borderId="10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 wrapText="1"/>
    </xf>
    <xf numFmtId="181" fontId="5" fillId="0" borderId="0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 inden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view="pageBreakPreview" zoomScaleSheetLayoutView="100" zoomScalePageLayoutView="0" workbookViewId="0" topLeftCell="A1">
      <selection activeCell="C61" sqref="C61"/>
    </sheetView>
  </sheetViews>
  <sheetFormatPr defaultColWidth="9.00390625" defaultRowHeight="12.75"/>
  <cols>
    <col min="1" max="1" width="28.625" style="1" customWidth="1"/>
    <col min="2" max="2" width="50.625" style="1" customWidth="1"/>
    <col min="3" max="3" width="16.75390625" style="36" customWidth="1"/>
    <col min="4" max="6" width="0" style="23" hidden="1" customWidth="1"/>
    <col min="7" max="16384" width="9.125" style="1" customWidth="1"/>
  </cols>
  <sheetData>
    <row r="1" spans="1:6" s="10" customFormat="1" ht="15.75">
      <c r="A1" s="51" t="s">
        <v>106</v>
      </c>
      <c r="B1" s="51"/>
      <c r="C1" s="51"/>
      <c r="D1" s="20"/>
      <c r="E1" s="20"/>
      <c r="F1" s="20"/>
    </row>
    <row r="2" spans="1:6" s="10" customFormat="1" ht="18.75" customHeight="1">
      <c r="A2" s="52" t="s">
        <v>89</v>
      </c>
      <c r="B2" s="52"/>
      <c r="C2" s="52"/>
      <c r="D2" s="20"/>
      <c r="E2" s="20"/>
      <c r="F2" s="20"/>
    </row>
    <row r="3" spans="1:6" s="10" customFormat="1" ht="18.75" customHeight="1">
      <c r="A3" s="52" t="s">
        <v>90</v>
      </c>
      <c r="B3" s="52"/>
      <c r="C3" s="52"/>
      <c r="D3" s="20"/>
      <c r="E3" s="20"/>
      <c r="F3" s="20"/>
    </row>
    <row r="4" spans="1:6" s="10" customFormat="1" ht="15.75">
      <c r="A4" s="6"/>
      <c r="B4" s="53"/>
      <c r="C4" s="53"/>
      <c r="D4" s="20"/>
      <c r="E4" s="20"/>
      <c r="F4" s="20"/>
    </row>
    <row r="5" spans="1:6" s="10" customFormat="1" ht="15.75">
      <c r="A5" s="6"/>
      <c r="B5" s="6"/>
      <c r="C5" s="26"/>
      <c r="D5" s="20"/>
      <c r="E5" s="20"/>
      <c r="F5" s="20"/>
    </row>
    <row r="6" spans="1:6" s="10" customFormat="1" ht="18.75">
      <c r="A6" s="54" t="s">
        <v>107</v>
      </c>
      <c r="B6" s="54"/>
      <c r="C6" s="54"/>
      <c r="D6" s="20"/>
      <c r="E6" s="20"/>
      <c r="F6" s="20"/>
    </row>
    <row r="7" spans="1:6" s="10" customFormat="1" ht="18.75">
      <c r="A7" s="9"/>
      <c r="B7" s="9"/>
      <c r="C7" s="26"/>
      <c r="D7" s="20"/>
      <c r="E7" s="20"/>
      <c r="F7" s="20"/>
    </row>
    <row r="8" spans="3:6" s="10" customFormat="1" ht="12.75" customHeight="1">
      <c r="C8" s="27" t="s">
        <v>88</v>
      </c>
      <c r="D8" s="20"/>
      <c r="E8" s="20"/>
      <c r="F8" s="20"/>
    </row>
    <row r="9" spans="1:6" s="10" customFormat="1" ht="15.75" customHeight="1">
      <c r="A9" s="46" t="s">
        <v>0</v>
      </c>
      <c r="B9" s="46" t="s">
        <v>64</v>
      </c>
      <c r="C9" s="47" t="s">
        <v>87</v>
      </c>
      <c r="D9" s="20"/>
      <c r="E9" s="20"/>
      <c r="F9" s="20"/>
    </row>
    <row r="10" spans="1:6" s="10" customFormat="1" ht="15.75" customHeight="1">
      <c r="A10" s="46"/>
      <c r="B10" s="46"/>
      <c r="C10" s="47"/>
      <c r="D10" s="20"/>
      <c r="E10" s="20"/>
      <c r="F10" s="20"/>
    </row>
    <row r="11" spans="1:6" s="10" customFormat="1" ht="15.75">
      <c r="A11" s="2" t="s">
        <v>1</v>
      </c>
      <c r="B11" s="3" t="s">
        <v>65</v>
      </c>
      <c r="C11" s="28">
        <f>C12+C17+C20+C23+C27+C33+C28+C31+C15+C22</f>
        <v>176019.19999999998</v>
      </c>
      <c r="D11" s="20"/>
      <c r="E11" s="20"/>
      <c r="F11" s="20"/>
    </row>
    <row r="12" spans="1:6" s="10" customFormat="1" ht="15.75">
      <c r="A12" s="2" t="s">
        <v>2</v>
      </c>
      <c r="B12" s="3" t="s">
        <v>3</v>
      </c>
      <c r="C12" s="28">
        <v>139840.9</v>
      </c>
      <c r="D12" s="20"/>
      <c r="E12" s="20"/>
      <c r="F12" s="20"/>
    </row>
    <row r="13" spans="1:6" s="10" customFormat="1" ht="15.75" hidden="1">
      <c r="A13" s="4" t="s">
        <v>4</v>
      </c>
      <c r="B13" s="5" t="s">
        <v>5</v>
      </c>
      <c r="C13" s="29">
        <f>C14</f>
        <v>123148.6</v>
      </c>
      <c r="D13" s="20"/>
      <c r="E13" s="20"/>
      <c r="F13" s="20"/>
    </row>
    <row r="14" spans="1:7" s="10" customFormat="1" ht="15.75" hidden="1">
      <c r="A14" s="4" t="s">
        <v>6</v>
      </c>
      <c r="B14" s="5" t="s">
        <v>5</v>
      </c>
      <c r="C14" s="30">
        <f>118595.5+4553.1</f>
        <v>123148.6</v>
      </c>
      <c r="D14" s="20">
        <v>-28006.8</v>
      </c>
      <c r="E14" s="20"/>
      <c r="F14" s="20"/>
      <c r="G14" s="10">
        <v>4553.1</v>
      </c>
    </row>
    <row r="15" spans="1:6" s="10" customFormat="1" ht="47.25">
      <c r="A15" s="2" t="s">
        <v>72</v>
      </c>
      <c r="B15" s="3" t="s">
        <v>103</v>
      </c>
      <c r="C15" s="31">
        <v>4855.3</v>
      </c>
      <c r="D15" s="20"/>
      <c r="E15" s="20"/>
      <c r="F15" s="20"/>
    </row>
    <row r="16" spans="1:7" s="10" customFormat="1" ht="47.25" hidden="1">
      <c r="A16" s="4" t="s">
        <v>105</v>
      </c>
      <c r="B16" s="5" t="s">
        <v>104</v>
      </c>
      <c r="C16" s="30">
        <f>3121.1+47.4</f>
        <v>3168.5</v>
      </c>
      <c r="D16" s="20"/>
      <c r="E16" s="20"/>
      <c r="F16" s="20"/>
      <c r="G16" s="10">
        <v>47.4</v>
      </c>
    </row>
    <row r="17" spans="1:6" s="10" customFormat="1" ht="15.75">
      <c r="A17" s="2" t="s">
        <v>7</v>
      </c>
      <c r="B17" s="3" t="s">
        <v>8</v>
      </c>
      <c r="C17" s="28">
        <f>6452.5+7.3+3593.8</f>
        <v>10053.6</v>
      </c>
      <c r="D17" s="20"/>
      <c r="E17" s="20"/>
      <c r="F17" s="20"/>
    </row>
    <row r="18" spans="1:7" s="10" customFormat="1" ht="30.75" customHeight="1" hidden="1">
      <c r="A18" s="4" t="s">
        <v>9</v>
      </c>
      <c r="B18" s="5" t="s">
        <v>10</v>
      </c>
      <c r="C18" s="30">
        <f>6600+28.7</f>
        <v>6628.7</v>
      </c>
      <c r="D18" s="20">
        <v>403</v>
      </c>
      <c r="E18" s="20"/>
      <c r="F18" s="20"/>
      <c r="G18" s="10">
        <v>28.7</v>
      </c>
    </row>
    <row r="19" spans="1:7" s="10" customFormat="1" ht="22.5" customHeight="1" hidden="1">
      <c r="A19" s="4" t="s">
        <v>35</v>
      </c>
      <c r="B19" s="5" t="s">
        <v>36</v>
      </c>
      <c r="C19" s="30">
        <f>921.2+4.9</f>
        <v>926.1</v>
      </c>
      <c r="D19" s="20">
        <v>-306</v>
      </c>
      <c r="E19" s="20"/>
      <c r="F19" s="20"/>
      <c r="G19" s="10">
        <v>4.9</v>
      </c>
    </row>
    <row r="20" spans="1:6" s="10" customFormat="1" ht="15.75">
      <c r="A20" s="2" t="s">
        <v>11</v>
      </c>
      <c r="B20" s="3" t="s">
        <v>12</v>
      </c>
      <c r="C20" s="28">
        <v>2026.7</v>
      </c>
      <c r="D20" s="20"/>
      <c r="E20" s="20"/>
      <c r="F20" s="20"/>
    </row>
    <row r="21" spans="1:6" s="10" customFormat="1" ht="63" customHeight="1" hidden="1">
      <c r="A21" s="4" t="s">
        <v>56</v>
      </c>
      <c r="B21" s="5" t="s">
        <v>57</v>
      </c>
      <c r="C21" s="30">
        <f>3100+252.5</f>
        <v>3352.5</v>
      </c>
      <c r="D21" s="20"/>
      <c r="E21" s="20"/>
      <c r="F21" s="20"/>
    </row>
    <row r="22" spans="1:6" s="13" customFormat="1" ht="47.25" customHeight="1">
      <c r="A22" s="2" t="s">
        <v>75</v>
      </c>
      <c r="B22" s="3" t="s">
        <v>76</v>
      </c>
      <c r="C22" s="31">
        <v>74.4</v>
      </c>
      <c r="D22" s="21"/>
      <c r="E22" s="21"/>
      <c r="F22" s="21"/>
    </row>
    <row r="23" spans="1:6" s="10" customFormat="1" ht="48.75" customHeight="1">
      <c r="A23" s="2" t="s">
        <v>13</v>
      </c>
      <c r="B23" s="3" t="s">
        <v>14</v>
      </c>
      <c r="C23" s="28">
        <f>11626.3+1424.2</f>
        <v>13050.5</v>
      </c>
      <c r="D23" s="20"/>
      <c r="E23" s="20"/>
      <c r="F23" s="20"/>
    </row>
    <row r="24" spans="1:6" s="10" customFormat="1" ht="107.25" customHeight="1" hidden="1">
      <c r="A24" s="4" t="s">
        <v>15</v>
      </c>
      <c r="B24" s="5" t="s">
        <v>31</v>
      </c>
      <c r="C24" s="29">
        <f>C25+C26</f>
        <v>9439.6</v>
      </c>
      <c r="D24" s="20"/>
      <c r="E24" s="20"/>
      <c r="F24" s="20"/>
    </row>
    <row r="25" spans="1:6" s="10" customFormat="1" ht="79.5" customHeight="1" hidden="1">
      <c r="A25" s="4" t="s">
        <v>16</v>
      </c>
      <c r="B25" s="5" t="s">
        <v>32</v>
      </c>
      <c r="C25" s="30">
        <f>7950+123</f>
        <v>8073</v>
      </c>
      <c r="D25" s="20">
        <v>-3019.1</v>
      </c>
      <c r="E25" s="20">
        <v>3214</v>
      </c>
      <c r="F25" s="20"/>
    </row>
    <row r="26" spans="1:6" s="10" customFormat="1" ht="82.5" customHeight="1" hidden="1">
      <c r="A26" s="4" t="s">
        <v>17</v>
      </c>
      <c r="B26" s="5" t="s">
        <v>33</v>
      </c>
      <c r="C26" s="30">
        <f>1150+216.6</f>
        <v>1366.6</v>
      </c>
      <c r="D26" s="20"/>
      <c r="E26" s="20"/>
      <c r="F26" s="20"/>
    </row>
    <row r="27" spans="1:6" s="10" customFormat="1" ht="31.5">
      <c r="A27" s="2" t="s">
        <v>46</v>
      </c>
      <c r="B27" s="3" t="s">
        <v>34</v>
      </c>
      <c r="C27" s="31">
        <v>642.4</v>
      </c>
      <c r="D27" s="20"/>
      <c r="E27" s="20"/>
      <c r="F27" s="20"/>
    </row>
    <row r="28" spans="1:6" s="10" customFormat="1" ht="31.5">
      <c r="A28" s="2" t="s">
        <v>59</v>
      </c>
      <c r="B28" s="3" t="s">
        <v>61</v>
      </c>
      <c r="C28" s="28">
        <v>62</v>
      </c>
      <c r="D28" s="20"/>
      <c r="E28" s="20"/>
      <c r="F28" s="20"/>
    </row>
    <row r="29" spans="1:6" s="10" customFormat="1" ht="31.5" hidden="1">
      <c r="A29" s="4" t="s">
        <v>58</v>
      </c>
      <c r="B29" s="5" t="s">
        <v>62</v>
      </c>
      <c r="C29" s="30">
        <v>7694</v>
      </c>
      <c r="D29" s="20">
        <v>100</v>
      </c>
      <c r="E29" s="20"/>
      <c r="F29" s="20"/>
    </row>
    <row r="30" spans="1:6" s="10" customFormat="1" ht="47.25" hidden="1">
      <c r="A30" s="4" t="s">
        <v>60</v>
      </c>
      <c r="B30" s="5" t="s">
        <v>63</v>
      </c>
      <c r="C30" s="30"/>
      <c r="D30" s="20"/>
      <c r="E30" s="20"/>
      <c r="F30" s="20"/>
    </row>
    <row r="31" spans="1:6" s="10" customFormat="1" ht="31.5">
      <c r="A31" s="2" t="s">
        <v>69</v>
      </c>
      <c r="B31" s="3" t="s">
        <v>68</v>
      </c>
      <c r="C31" s="31">
        <f>6.5+3082.9</f>
        <v>3089.4</v>
      </c>
      <c r="D31" s="20"/>
      <c r="E31" s="20"/>
      <c r="F31" s="20"/>
    </row>
    <row r="32" spans="1:6" s="10" customFormat="1" ht="63" hidden="1">
      <c r="A32" s="12" t="s">
        <v>71</v>
      </c>
      <c r="B32" s="5" t="s">
        <v>70</v>
      </c>
      <c r="C32" s="31">
        <f>503+53.1</f>
        <v>556.1</v>
      </c>
      <c r="D32" s="20"/>
      <c r="E32" s="20"/>
      <c r="F32" s="20"/>
    </row>
    <row r="33" spans="1:6" s="10" customFormat="1" ht="18" customHeight="1">
      <c r="A33" s="48" t="s">
        <v>18</v>
      </c>
      <c r="B33" s="49" t="s">
        <v>19</v>
      </c>
      <c r="C33" s="50">
        <v>2324</v>
      </c>
      <c r="D33" s="20"/>
      <c r="E33" s="20"/>
      <c r="F33" s="20"/>
    </row>
    <row r="34" spans="1:6" s="10" customFormat="1" ht="12.75" customHeight="1">
      <c r="A34" s="48"/>
      <c r="B34" s="49"/>
      <c r="C34" s="50"/>
      <c r="D34" s="20"/>
      <c r="E34" s="20"/>
      <c r="F34" s="20"/>
    </row>
    <row r="35" spans="1:6" s="10" customFormat="1" ht="15.75">
      <c r="A35" s="2" t="s">
        <v>20</v>
      </c>
      <c r="B35" s="3" t="s">
        <v>21</v>
      </c>
      <c r="C35" s="28">
        <f>C36</f>
        <v>0</v>
      </c>
      <c r="D35" s="20"/>
      <c r="E35" s="20"/>
      <c r="F35" s="20"/>
    </row>
    <row r="36" spans="1:6" s="10" customFormat="1" ht="15.75" hidden="1">
      <c r="A36" s="4" t="s">
        <v>22</v>
      </c>
      <c r="B36" s="5" t="s">
        <v>77</v>
      </c>
      <c r="C36" s="28">
        <v>0</v>
      </c>
      <c r="D36" s="20"/>
      <c r="E36" s="20"/>
      <c r="F36" s="20"/>
    </row>
    <row r="37" spans="1:6" s="10" customFormat="1" ht="15.75">
      <c r="A37" s="2" t="s">
        <v>23</v>
      </c>
      <c r="B37" s="3" t="s">
        <v>24</v>
      </c>
      <c r="C37" s="28">
        <f>C38</f>
        <v>405330.6</v>
      </c>
      <c r="D37" s="20"/>
      <c r="E37" s="20"/>
      <c r="F37" s="20"/>
    </row>
    <row r="38" spans="1:6" s="10" customFormat="1" ht="47.25">
      <c r="A38" s="2" t="s">
        <v>45</v>
      </c>
      <c r="B38" s="3" t="s">
        <v>47</v>
      </c>
      <c r="C38" s="28">
        <f>C39+C41+C46+C51+C59+C60</f>
        <v>405330.6</v>
      </c>
      <c r="D38" s="20"/>
      <c r="E38" s="20"/>
      <c r="F38" s="20"/>
    </row>
    <row r="39" spans="1:6" s="10" customFormat="1" ht="38.25" customHeight="1">
      <c r="A39" s="24" t="s">
        <v>97</v>
      </c>
      <c r="B39" s="16" t="s">
        <v>48</v>
      </c>
      <c r="C39" s="28">
        <v>9454.9</v>
      </c>
      <c r="D39" s="20"/>
      <c r="E39" s="20"/>
      <c r="F39" s="20"/>
    </row>
    <row r="40" spans="1:6" s="10" customFormat="1" ht="51" customHeight="1" hidden="1">
      <c r="A40" s="4" t="s">
        <v>96</v>
      </c>
      <c r="B40" s="17" t="s">
        <v>95</v>
      </c>
      <c r="C40" s="29">
        <v>11000</v>
      </c>
      <c r="D40" s="20"/>
      <c r="E40" s="20"/>
      <c r="F40" s="20"/>
    </row>
    <row r="41" spans="1:6" s="10" customFormat="1" ht="51" customHeight="1">
      <c r="A41" s="2" t="s">
        <v>28</v>
      </c>
      <c r="B41" s="16" t="s">
        <v>49</v>
      </c>
      <c r="C41" s="28">
        <v>145804.5</v>
      </c>
      <c r="D41" s="20"/>
      <c r="E41" s="20"/>
      <c r="F41" s="20"/>
    </row>
    <row r="42" spans="1:6" s="10" customFormat="1" ht="115.5" customHeight="1" hidden="1">
      <c r="A42" s="14" t="s">
        <v>80</v>
      </c>
      <c r="B42" s="18" t="s">
        <v>98</v>
      </c>
      <c r="C42" s="30">
        <v>427</v>
      </c>
      <c r="D42" s="20"/>
      <c r="E42" s="20"/>
      <c r="F42" s="20"/>
    </row>
    <row r="43" spans="1:6" s="10" customFormat="1" ht="41.25" customHeight="1" hidden="1">
      <c r="A43" s="14" t="s">
        <v>81</v>
      </c>
      <c r="B43" s="18" t="s">
        <v>78</v>
      </c>
      <c r="C43" s="30">
        <v>1875.213</v>
      </c>
      <c r="D43" s="20"/>
      <c r="E43" s="20"/>
      <c r="F43" s="20"/>
    </row>
    <row r="44" spans="1:6" s="10" customFormat="1" ht="75.75" customHeight="1" hidden="1">
      <c r="A44" s="14" t="s">
        <v>82</v>
      </c>
      <c r="B44" s="18" t="s">
        <v>79</v>
      </c>
      <c r="C44" s="30">
        <v>1610</v>
      </c>
      <c r="D44" s="20"/>
      <c r="E44" s="20"/>
      <c r="F44" s="20"/>
    </row>
    <row r="45" spans="1:6" s="6" customFormat="1" ht="38.25" customHeight="1" hidden="1">
      <c r="A45" s="4" t="s">
        <v>29</v>
      </c>
      <c r="B45" s="17" t="s">
        <v>25</v>
      </c>
      <c r="C45" s="30">
        <f>134347.195-1539.6</f>
        <v>132807.595</v>
      </c>
      <c r="D45" s="22">
        <f>0.9+49335.8+23741.9</f>
        <v>73078.6</v>
      </c>
      <c r="E45" s="22">
        <v>73078.6</v>
      </c>
      <c r="F45" s="22"/>
    </row>
    <row r="46" spans="1:6" s="6" customFormat="1" ht="35.25" customHeight="1">
      <c r="A46" s="2" t="s">
        <v>27</v>
      </c>
      <c r="B46" s="16" t="s">
        <v>50</v>
      </c>
      <c r="C46" s="28">
        <v>220609.8</v>
      </c>
      <c r="D46" s="22"/>
      <c r="E46" s="22"/>
      <c r="F46" s="22"/>
    </row>
    <row r="47" spans="1:6" s="6" customFormat="1" ht="47.25" customHeight="1" hidden="1">
      <c r="A47" s="4" t="s">
        <v>30</v>
      </c>
      <c r="B47" s="17" t="s">
        <v>51</v>
      </c>
      <c r="C47" s="30">
        <v>710.5</v>
      </c>
      <c r="D47" s="22"/>
      <c r="E47" s="22"/>
      <c r="F47" s="22"/>
    </row>
    <row r="48" spans="1:6" s="6" customFormat="1" ht="65.25" customHeight="1" hidden="1">
      <c r="A48" s="4" t="s">
        <v>54</v>
      </c>
      <c r="B48" s="17" t="s">
        <v>55</v>
      </c>
      <c r="C48" s="30">
        <v>1288.7</v>
      </c>
      <c r="D48" s="22"/>
      <c r="E48" s="22"/>
      <c r="F48" s="22"/>
    </row>
    <row r="49" spans="1:6" s="6" customFormat="1" ht="49.5" customHeight="1" hidden="1">
      <c r="A49" s="11" t="s">
        <v>67</v>
      </c>
      <c r="B49" s="15" t="s">
        <v>66</v>
      </c>
      <c r="C49" s="30"/>
      <c r="D49" s="22"/>
      <c r="E49" s="22"/>
      <c r="F49" s="22"/>
    </row>
    <row r="50" spans="1:6" s="10" customFormat="1" ht="50.25" customHeight="1" hidden="1">
      <c r="A50" s="4" t="s">
        <v>37</v>
      </c>
      <c r="B50" s="5" t="s">
        <v>38</v>
      </c>
      <c r="C50" s="30">
        <f>203592.6-478.8</f>
        <v>203113.80000000002</v>
      </c>
      <c r="D50" s="20"/>
      <c r="E50" s="20"/>
      <c r="F50" s="20"/>
    </row>
    <row r="51" spans="1:6" s="10" customFormat="1" ht="15.75">
      <c r="A51" s="2" t="s">
        <v>39</v>
      </c>
      <c r="B51" s="3" t="s">
        <v>40</v>
      </c>
      <c r="C51" s="28">
        <v>31394.7</v>
      </c>
      <c r="D51" s="20"/>
      <c r="E51" s="20"/>
      <c r="F51" s="20"/>
    </row>
    <row r="52" spans="1:6" s="10" customFormat="1" ht="78.75" customHeight="1" hidden="1">
      <c r="A52" s="7" t="s">
        <v>41</v>
      </c>
      <c r="B52" s="15" t="s">
        <v>52</v>
      </c>
      <c r="C52" s="29">
        <v>20321.9</v>
      </c>
      <c r="D52" s="20">
        <v>11063</v>
      </c>
      <c r="E52" s="20"/>
      <c r="F52" s="20"/>
    </row>
    <row r="53" spans="1:6" s="10" customFormat="1" ht="78.75" customHeight="1" hidden="1">
      <c r="A53" s="7" t="s">
        <v>42</v>
      </c>
      <c r="B53" s="5" t="s">
        <v>43</v>
      </c>
      <c r="C53" s="29">
        <v>10.5</v>
      </c>
      <c r="D53" s="20"/>
      <c r="E53" s="20"/>
      <c r="F53" s="20"/>
    </row>
    <row r="54" spans="1:6" s="10" customFormat="1" ht="78.75" customHeight="1" hidden="1">
      <c r="A54" s="7" t="s">
        <v>93</v>
      </c>
      <c r="B54" s="18" t="s">
        <v>94</v>
      </c>
      <c r="C54" s="29">
        <v>56.7</v>
      </c>
      <c r="D54" s="20"/>
      <c r="E54" s="20"/>
      <c r="F54" s="20"/>
    </row>
    <row r="55" spans="1:6" s="10" customFormat="1" ht="78.75" customHeight="1" hidden="1">
      <c r="A55" s="7" t="s">
        <v>99</v>
      </c>
      <c r="B55" s="18" t="s">
        <v>100</v>
      </c>
      <c r="C55" s="29">
        <v>200</v>
      </c>
      <c r="D55" s="20"/>
      <c r="E55" s="20"/>
      <c r="F55" s="20"/>
    </row>
    <row r="56" spans="1:6" s="10" customFormat="1" ht="81.75" customHeight="1" hidden="1">
      <c r="A56" s="7" t="s">
        <v>101</v>
      </c>
      <c r="B56" s="17" t="s">
        <v>102</v>
      </c>
      <c r="C56" s="30">
        <v>100</v>
      </c>
      <c r="D56" s="20"/>
      <c r="E56" s="20"/>
      <c r="F56" s="20"/>
    </row>
    <row r="57" spans="1:6" s="10" customFormat="1" ht="115.5" customHeight="1" hidden="1">
      <c r="A57" s="7" t="s">
        <v>91</v>
      </c>
      <c r="B57" s="25" t="s">
        <v>92</v>
      </c>
      <c r="C57" s="30">
        <v>54007.1</v>
      </c>
      <c r="D57" s="20"/>
      <c r="E57" s="20">
        <v>15623.9</v>
      </c>
      <c r="F57" s="20"/>
    </row>
    <row r="58" spans="1:6" s="10" customFormat="1" ht="34.5" customHeight="1" hidden="1">
      <c r="A58" s="8" t="s">
        <v>44</v>
      </c>
      <c r="B58" s="17" t="s">
        <v>53</v>
      </c>
      <c r="C58" s="30">
        <f>2108.7-63.5</f>
        <v>2045.1999999999998</v>
      </c>
      <c r="D58" s="20"/>
      <c r="E58" s="20"/>
      <c r="F58" s="20"/>
    </row>
    <row r="59" spans="1:6" s="10" customFormat="1" ht="140.25" customHeight="1">
      <c r="A59" s="37" t="s">
        <v>83</v>
      </c>
      <c r="B59" s="38" t="s">
        <v>85</v>
      </c>
      <c r="C59" s="31">
        <v>9.3</v>
      </c>
      <c r="D59" s="20"/>
      <c r="E59" s="20"/>
      <c r="F59" s="20"/>
    </row>
    <row r="60" spans="1:6" s="10" customFormat="1" ht="72" customHeight="1">
      <c r="A60" s="37" t="s">
        <v>84</v>
      </c>
      <c r="B60" s="38" t="s">
        <v>86</v>
      </c>
      <c r="C60" s="31">
        <v>-1942.6</v>
      </c>
      <c r="D60" s="20"/>
      <c r="E60" s="20"/>
      <c r="F60" s="20"/>
    </row>
    <row r="61" spans="1:6" s="10" customFormat="1" ht="15.75">
      <c r="A61" s="2" t="s">
        <v>26</v>
      </c>
      <c r="B61" s="3"/>
      <c r="C61" s="28">
        <f>C11+C37</f>
        <v>581349.7999999999</v>
      </c>
      <c r="D61" s="20">
        <f>SUM(D11:D60)</f>
        <v>53312.70000000001</v>
      </c>
      <c r="E61" s="20"/>
      <c r="F61" s="20"/>
    </row>
    <row r="62" spans="1:6" s="10" customFormat="1" ht="15.75" hidden="1">
      <c r="A62" s="10" t="s">
        <v>73</v>
      </c>
      <c r="C62" s="32">
        <f>C11-C13+15074</f>
        <v>67944.59999999998</v>
      </c>
      <c r="D62" s="20"/>
      <c r="E62" s="20"/>
      <c r="F62" s="20"/>
    </row>
    <row r="63" spans="1:6" s="10" customFormat="1" ht="15.75" hidden="1">
      <c r="A63" s="10" t="s">
        <v>74</v>
      </c>
      <c r="C63" s="33">
        <f>(C62*8.5)/100</f>
        <v>5775.290999999998</v>
      </c>
      <c r="D63" s="20"/>
      <c r="E63" s="20"/>
      <c r="F63" s="20"/>
    </row>
    <row r="64" spans="3:6" s="10" customFormat="1" ht="15.75" hidden="1">
      <c r="C64" s="32">
        <f>C61+C63</f>
        <v>587125.0909999999</v>
      </c>
      <c r="D64" s="20"/>
      <c r="E64" s="20"/>
      <c r="F64" s="20"/>
    </row>
    <row r="65" spans="3:6" s="10" customFormat="1" ht="15.75" hidden="1">
      <c r="C65" s="33"/>
      <c r="D65" s="20"/>
      <c r="E65" s="20"/>
      <c r="F65" s="20"/>
    </row>
    <row r="66" spans="3:6" s="10" customFormat="1" ht="15.75">
      <c r="C66" s="32"/>
      <c r="D66" s="20"/>
      <c r="E66" s="20"/>
      <c r="F66" s="20"/>
    </row>
    <row r="67" spans="3:6" s="10" customFormat="1" ht="15.75">
      <c r="C67" s="34"/>
      <c r="D67" s="20"/>
      <c r="E67" s="20"/>
      <c r="F67" s="20"/>
    </row>
    <row r="68" spans="3:6" s="10" customFormat="1" ht="12.75">
      <c r="C68" s="35"/>
      <c r="D68" s="20"/>
      <c r="E68" s="20"/>
      <c r="F68" s="20"/>
    </row>
    <row r="69" spans="3:6" s="10" customFormat="1" ht="12.75">
      <c r="C69" s="26"/>
      <c r="D69" s="20"/>
      <c r="E69" s="20"/>
      <c r="F69" s="20"/>
    </row>
    <row r="70" spans="3:6" s="10" customFormat="1" ht="12.75">
      <c r="C70" s="26"/>
      <c r="D70" s="20"/>
      <c r="E70" s="20"/>
      <c r="F70" s="20"/>
    </row>
    <row r="71" spans="3:6" s="10" customFormat="1" ht="12.75">
      <c r="C71" s="26"/>
      <c r="D71" s="20"/>
      <c r="E71" s="20"/>
      <c r="F71" s="20"/>
    </row>
    <row r="72" spans="3:6" s="10" customFormat="1" ht="12.75">
      <c r="C72" s="26"/>
      <c r="D72" s="20"/>
      <c r="E72" s="20"/>
      <c r="F72" s="20"/>
    </row>
    <row r="73" spans="3:6" s="10" customFormat="1" ht="12.75">
      <c r="C73" s="26"/>
      <c r="D73" s="20"/>
      <c r="E73" s="20"/>
      <c r="F73" s="20"/>
    </row>
    <row r="74" spans="3:6" s="10" customFormat="1" ht="12.75">
      <c r="C74" s="26"/>
      <c r="D74" s="20"/>
      <c r="E74" s="20"/>
      <c r="F74" s="20"/>
    </row>
    <row r="75" spans="3:6" s="10" customFormat="1" ht="12.75">
      <c r="C75" s="26"/>
      <c r="D75" s="20"/>
      <c r="E75" s="20"/>
      <c r="F75" s="20"/>
    </row>
    <row r="76" spans="3:6" s="10" customFormat="1" ht="12.75">
      <c r="C76" s="26"/>
      <c r="D76" s="20"/>
      <c r="E76" s="20"/>
      <c r="F76" s="20"/>
    </row>
    <row r="77" spans="3:6" s="10" customFormat="1" ht="12.75">
      <c r="C77" s="26"/>
      <c r="D77" s="20"/>
      <c r="E77" s="20"/>
      <c r="F77" s="20"/>
    </row>
    <row r="78" spans="3:6" s="10" customFormat="1" ht="12.75">
      <c r="C78" s="26"/>
      <c r="D78" s="20"/>
      <c r="E78" s="20"/>
      <c r="F78" s="20"/>
    </row>
    <row r="79" spans="3:6" s="10" customFormat="1" ht="12.75">
      <c r="C79" s="26"/>
      <c r="D79" s="20"/>
      <c r="E79" s="20"/>
      <c r="F79" s="20"/>
    </row>
    <row r="80" spans="3:6" s="10" customFormat="1" ht="12.75">
      <c r="C80" s="26"/>
      <c r="D80" s="20"/>
      <c r="E80" s="20"/>
      <c r="F80" s="20"/>
    </row>
    <row r="81" spans="3:6" s="10" customFormat="1" ht="12.75">
      <c r="C81" s="26"/>
      <c r="D81" s="20"/>
      <c r="E81" s="20"/>
      <c r="F81" s="20"/>
    </row>
    <row r="82" spans="3:6" s="10" customFormat="1" ht="12.75">
      <c r="C82" s="26"/>
      <c r="D82" s="20"/>
      <c r="E82" s="20"/>
      <c r="F82" s="20"/>
    </row>
    <row r="83" spans="3:6" s="10" customFormat="1" ht="12.75">
      <c r="C83" s="26"/>
      <c r="D83" s="20"/>
      <c r="E83" s="20"/>
      <c r="F83" s="20"/>
    </row>
    <row r="84" spans="3:6" s="10" customFormat="1" ht="12.75">
      <c r="C84" s="26"/>
      <c r="D84" s="20"/>
      <c r="E84" s="20"/>
      <c r="F84" s="20"/>
    </row>
    <row r="85" spans="3:6" s="10" customFormat="1" ht="12.75">
      <c r="C85" s="26"/>
      <c r="D85" s="20"/>
      <c r="E85" s="20"/>
      <c r="F85" s="20"/>
    </row>
    <row r="86" spans="3:6" s="10" customFormat="1" ht="12.75">
      <c r="C86" s="26"/>
      <c r="D86" s="20"/>
      <c r="E86" s="20"/>
      <c r="F86" s="20"/>
    </row>
    <row r="87" spans="3:6" s="10" customFormat="1" ht="12.75">
      <c r="C87" s="26"/>
      <c r="D87" s="20"/>
      <c r="E87" s="20"/>
      <c r="F87" s="20"/>
    </row>
    <row r="88" spans="3:6" s="10" customFormat="1" ht="12.75">
      <c r="C88" s="26"/>
      <c r="D88" s="20"/>
      <c r="E88" s="20"/>
      <c r="F88" s="20"/>
    </row>
    <row r="89" spans="3:6" s="10" customFormat="1" ht="12.75">
      <c r="C89" s="26"/>
      <c r="D89" s="20"/>
      <c r="E89" s="20"/>
      <c r="F89" s="20"/>
    </row>
    <row r="90" spans="3:6" s="10" customFormat="1" ht="12.75">
      <c r="C90" s="26"/>
      <c r="D90" s="20"/>
      <c r="E90" s="20"/>
      <c r="F90" s="20"/>
    </row>
    <row r="91" spans="3:6" s="10" customFormat="1" ht="12.75">
      <c r="C91" s="26"/>
      <c r="D91" s="20"/>
      <c r="E91" s="20"/>
      <c r="F91" s="20"/>
    </row>
    <row r="92" spans="3:6" s="10" customFormat="1" ht="12.75">
      <c r="C92" s="26"/>
      <c r="D92" s="20"/>
      <c r="E92" s="20"/>
      <c r="F92" s="20"/>
    </row>
    <row r="93" spans="3:6" s="10" customFormat="1" ht="12.75">
      <c r="C93" s="26"/>
      <c r="D93" s="20"/>
      <c r="E93" s="20"/>
      <c r="F93" s="20"/>
    </row>
    <row r="94" spans="3:6" s="10" customFormat="1" ht="12.75">
      <c r="C94" s="26"/>
      <c r="D94" s="20"/>
      <c r="E94" s="20"/>
      <c r="F94" s="20"/>
    </row>
    <row r="95" spans="3:6" s="10" customFormat="1" ht="12.75">
      <c r="C95" s="26"/>
      <c r="D95" s="20"/>
      <c r="E95" s="20"/>
      <c r="F95" s="20"/>
    </row>
    <row r="96" spans="3:6" s="10" customFormat="1" ht="12.75">
      <c r="C96" s="26"/>
      <c r="D96" s="20"/>
      <c r="E96" s="20"/>
      <c r="F96" s="20"/>
    </row>
    <row r="97" spans="3:6" s="10" customFormat="1" ht="12.75">
      <c r="C97" s="26"/>
      <c r="D97" s="20"/>
      <c r="E97" s="20"/>
      <c r="F97" s="20"/>
    </row>
    <row r="98" spans="3:6" s="10" customFormat="1" ht="12.75">
      <c r="C98" s="26"/>
      <c r="D98" s="20"/>
      <c r="E98" s="20"/>
      <c r="F98" s="20"/>
    </row>
    <row r="99" spans="3:6" s="10" customFormat="1" ht="12.75">
      <c r="C99" s="26"/>
      <c r="D99" s="20"/>
      <c r="E99" s="20"/>
      <c r="F99" s="20"/>
    </row>
    <row r="100" spans="3:6" s="10" customFormat="1" ht="12.75">
      <c r="C100" s="26"/>
      <c r="D100" s="20"/>
      <c r="E100" s="20"/>
      <c r="F100" s="20"/>
    </row>
    <row r="101" spans="3:6" s="10" customFormat="1" ht="12.75">
      <c r="C101" s="26"/>
      <c r="D101" s="20"/>
      <c r="E101" s="20"/>
      <c r="F101" s="20"/>
    </row>
    <row r="102" spans="3:6" s="10" customFormat="1" ht="12.75">
      <c r="C102" s="26"/>
      <c r="D102" s="20"/>
      <c r="E102" s="20"/>
      <c r="F102" s="20"/>
    </row>
    <row r="103" spans="3:6" s="10" customFormat="1" ht="12.75">
      <c r="C103" s="26"/>
      <c r="D103" s="20"/>
      <c r="E103" s="20"/>
      <c r="F103" s="20"/>
    </row>
    <row r="104" spans="3:6" s="10" customFormat="1" ht="12.75">
      <c r="C104" s="26"/>
      <c r="D104" s="20"/>
      <c r="E104" s="20"/>
      <c r="F104" s="20"/>
    </row>
    <row r="105" spans="3:6" s="10" customFormat="1" ht="12.75">
      <c r="C105" s="26"/>
      <c r="D105" s="20"/>
      <c r="E105" s="20"/>
      <c r="F105" s="20"/>
    </row>
    <row r="106" spans="3:6" s="10" customFormat="1" ht="12.75">
      <c r="C106" s="26"/>
      <c r="D106" s="20"/>
      <c r="E106" s="20"/>
      <c r="F106" s="20"/>
    </row>
    <row r="107" spans="3:6" s="10" customFormat="1" ht="12.75">
      <c r="C107" s="26"/>
      <c r="D107" s="20"/>
      <c r="E107" s="20"/>
      <c r="F107" s="20"/>
    </row>
    <row r="108" spans="3:6" s="10" customFormat="1" ht="12.75">
      <c r="C108" s="26"/>
      <c r="D108" s="20"/>
      <c r="E108" s="20"/>
      <c r="F108" s="20"/>
    </row>
    <row r="109" spans="3:6" s="10" customFormat="1" ht="12.75">
      <c r="C109" s="26"/>
      <c r="D109" s="20"/>
      <c r="E109" s="20"/>
      <c r="F109" s="20"/>
    </row>
    <row r="110" spans="3:6" s="10" customFormat="1" ht="12.75">
      <c r="C110" s="26"/>
      <c r="D110" s="20"/>
      <c r="E110" s="20"/>
      <c r="F110" s="20"/>
    </row>
    <row r="111" spans="3:6" s="10" customFormat="1" ht="12.75">
      <c r="C111" s="26"/>
      <c r="D111" s="20"/>
      <c r="E111" s="20"/>
      <c r="F111" s="20"/>
    </row>
    <row r="112" spans="3:6" s="10" customFormat="1" ht="12.75">
      <c r="C112" s="26"/>
      <c r="D112" s="20"/>
      <c r="E112" s="20"/>
      <c r="F112" s="20"/>
    </row>
    <row r="113" spans="3:6" s="10" customFormat="1" ht="12.75">
      <c r="C113" s="26"/>
      <c r="D113" s="20"/>
      <c r="E113" s="20"/>
      <c r="F113" s="20"/>
    </row>
    <row r="114" spans="3:6" s="10" customFormat="1" ht="12.75">
      <c r="C114" s="26"/>
      <c r="D114" s="20"/>
      <c r="E114" s="20"/>
      <c r="F114" s="20"/>
    </row>
    <row r="115" spans="3:6" s="10" customFormat="1" ht="12.75">
      <c r="C115" s="26"/>
      <c r="D115" s="20"/>
      <c r="E115" s="20"/>
      <c r="F115" s="20"/>
    </row>
    <row r="116" spans="3:6" s="10" customFormat="1" ht="12.75">
      <c r="C116" s="26"/>
      <c r="D116" s="20"/>
      <c r="E116" s="20"/>
      <c r="F116" s="20"/>
    </row>
    <row r="117" spans="3:6" s="10" customFormat="1" ht="12.75">
      <c r="C117" s="26"/>
      <c r="D117" s="20"/>
      <c r="E117" s="20"/>
      <c r="F117" s="20"/>
    </row>
    <row r="118" spans="3:6" s="10" customFormat="1" ht="12.75">
      <c r="C118" s="26"/>
      <c r="D118" s="20"/>
      <c r="E118" s="20"/>
      <c r="F118" s="20"/>
    </row>
    <row r="119" spans="3:6" s="10" customFormat="1" ht="12.75">
      <c r="C119" s="26"/>
      <c r="D119" s="20"/>
      <c r="E119" s="20"/>
      <c r="F119" s="20"/>
    </row>
    <row r="120" spans="3:6" s="10" customFormat="1" ht="12.75">
      <c r="C120" s="26"/>
      <c r="D120" s="20"/>
      <c r="E120" s="20"/>
      <c r="F120" s="20"/>
    </row>
    <row r="121" spans="3:6" s="10" customFormat="1" ht="12.75">
      <c r="C121" s="26"/>
      <c r="D121" s="20"/>
      <c r="E121" s="20"/>
      <c r="F121" s="20"/>
    </row>
    <row r="122" spans="3:6" s="10" customFormat="1" ht="12.75">
      <c r="C122" s="26"/>
      <c r="D122" s="20"/>
      <c r="E122" s="20"/>
      <c r="F122" s="20"/>
    </row>
    <row r="123" spans="3:6" s="10" customFormat="1" ht="12.75">
      <c r="C123" s="26"/>
      <c r="D123" s="20"/>
      <c r="E123" s="20"/>
      <c r="F123" s="20"/>
    </row>
    <row r="124" spans="3:6" s="10" customFormat="1" ht="12.75">
      <c r="C124" s="26"/>
      <c r="D124" s="20"/>
      <c r="E124" s="20"/>
      <c r="F124" s="20"/>
    </row>
    <row r="125" spans="3:6" s="10" customFormat="1" ht="12.75">
      <c r="C125" s="26"/>
      <c r="D125" s="20"/>
      <c r="E125" s="20"/>
      <c r="F125" s="20"/>
    </row>
    <row r="126" spans="3:6" s="10" customFormat="1" ht="12.75">
      <c r="C126" s="26"/>
      <c r="D126" s="20"/>
      <c r="E126" s="20"/>
      <c r="F126" s="20"/>
    </row>
    <row r="127" spans="3:6" s="10" customFormat="1" ht="12.75">
      <c r="C127" s="26"/>
      <c r="D127" s="20"/>
      <c r="E127" s="20"/>
      <c r="F127" s="20"/>
    </row>
    <row r="128" spans="3:6" s="10" customFormat="1" ht="12.75">
      <c r="C128" s="26"/>
      <c r="D128" s="20"/>
      <c r="E128" s="20"/>
      <c r="F128" s="20"/>
    </row>
    <row r="129" spans="3:6" s="10" customFormat="1" ht="12.75">
      <c r="C129" s="26"/>
      <c r="D129" s="20"/>
      <c r="E129" s="20"/>
      <c r="F129" s="20"/>
    </row>
  </sheetData>
  <sheetProtection/>
  <mergeCells count="11">
    <mergeCell ref="A1:C1"/>
    <mergeCell ref="A2:C2"/>
    <mergeCell ref="A3:C3"/>
    <mergeCell ref="B4:C4"/>
    <mergeCell ref="A6:C6"/>
    <mergeCell ref="A9:A10"/>
    <mergeCell ref="B9:B10"/>
    <mergeCell ref="C9:C10"/>
    <mergeCell ref="A33:A34"/>
    <mergeCell ref="B33:B34"/>
    <mergeCell ref="C33:C34"/>
  </mergeCells>
  <printOptions/>
  <pageMargins left="0.984251968503937" right="0.31496062992125984" top="0.5118110236220472" bottom="0.2362204724409449" header="0.5118110236220472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3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28.625" style="1" customWidth="1"/>
    <col min="2" max="2" width="50.625" style="1" customWidth="1"/>
    <col min="3" max="3" width="16.75390625" style="36" customWidth="1"/>
    <col min="4" max="6" width="0" style="23" hidden="1" customWidth="1"/>
    <col min="7" max="16384" width="9.125" style="1" customWidth="1"/>
  </cols>
  <sheetData>
    <row r="1" spans="1:6" s="10" customFormat="1" ht="15.75" customHeight="1">
      <c r="A1" s="53" t="s">
        <v>119</v>
      </c>
      <c r="B1" s="53"/>
      <c r="C1" s="53"/>
      <c r="D1" s="20"/>
      <c r="E1" s="20"/>
      <c r="F1" s="20"/>
    </row>
    <row r="2" spans="1:6" s="10" customFormat="1" ht="12.75" customHeight="1">
      <c r="A2" s="55" t="s">
        <v>89</v>
      </c>
      <c r="B2" s="55"/>
      <c r="C2" s="55"/>
      <c r="D2" s="20"/>
      <c r="E2" s="20"/>
      <c r="F2" s="20"/>
    </row>
    <row r="3" spans="1:6" s="10" customFormat="1" ht="14.25" customHeight="1">
      <c r="A3" s="55" t="s">
        <v>90</v>
      </c>
      <c r="B3" s="55"/>
      <c r="C3" s="55"/>
      <c r="D3" s="20"/>
      <c r="E3" s="20"/>
      <c r="F3" s="20"/>
    </row>
    <row r="4" spans="1:6" s="10" customFormat="1" ht="15.75" customHeight="1">
      <c r="A4" s="45"/>
      <c r="B4" s="53" t="s">
        <v>126</v>
      </c>
      <c r="C4" s="53"/>
      <c r="D4" s="20"/>
      <c r="E4" s="20"/>
      <c r="F4" s="20"/>
    </row>
    <row r="5" spans="1:6" s="10" customFormat="1" ht="15.75">
      <c r="A5" s="6"/>
      <c r="B5" s="6"/>
      <c r="C5" s="26"/>
      <c r="D5" s="20"/>
      <c r="E5" s="20"/>
      <c r="F5" s="20"/>
    </row>
    <row r="6" spans="1:6" s="10" customFormat="1" ht="18.75">
      <c r="A6" s="54" t="s">
        <v>107</v>
      </c>
      <c r="B6" s="54"/>
      <c r="C6" s="54"/>
      <c r="D6" s="20"/>
      <c r="E6" s="20"/>
      <c r="F6" s="20"/>
    </row>
    <row r="7" spans="1:6" s="10" customFormat="1" ht="18.75">
      <c r="A7" s="9"/>
      <c r="B7" s="9"/>
      <c r="C7" s="26"/>
      <c r="D7" s="20"/>
      <c r="E7" s="20"/>
      <c r="F7" s="20"/>
    </row>
    <row r="8" spans="3:6" s="10" customFormat="1" ht="12.75" customHeight="1">
      <c r="C8" s="27" t="s">
        <v>88</v>
      </c>
      <c r="D8" s="20"/>
      <c r="E8" s="20"/>
      <c r="F8" s="20"/>
    </row>
    <row r="9" spans="1:6" s="10" customFormat="1" ht="15.75" customHeight="1">
      <c r="A9" s="46" t="s">
        <v>0</v>
      </c>
      <c r="B9" s="46" t="s">
        <v>64</v>
      </c>
      <c r="C9" s="47" t="s">
        <v>87</v>
      </c>
      <c r="D9" s="20"/>
      <c r="E9" s="20"/>
      <c r="F9" s="20"/>
    </row>
    <row r="10" spans="1:6" s="10" customFormat="1" ht="15.75" customHeight="1">
      <c r="A10" s="46"/>
      <c r="B10" s="46"/>
      <c r="C10" s="47"/>
      <c r="D10" s="20"/>
      <c r="E10" s="20"/>
      <c r="F10" s="20"/>
    </row>
    <row r="11" spans="1:6" s="10" customFormat="1" ht="15.75">
      <c r="A11" s="2" t="s">
        <v>1</v>
      </c>
      <c r="B11" s="3" t="s">
        <v>65</v>
      </c>
      <c r="C11" s="28">
        <f>C12+C17+C21+C24+C28+C35+C29+C32+C15+C23</f>
        <v>176019.19999999998</v>
      </c>
      <c r="D11" s="20"/>
      <c r="E11" s="20"/>
      <c r="F11" s="20"/>
    </row>
    <row r="12" spans="1:6" s="10" customFormat="1" ht="15.75">
      <c r="A12" s="2" t="s">
        <v>2</v>
      </c>
      <c r="B12" s="3" t="s">
        <v>3</v>
      </c>
      <c r="C12" s="28">
        <f>C13</f>
        <v>139840.9</v>
      </c>
      <c r="D12" s="20"/>
      <c r="E12" s="20"/>
      <c r="F12" s="20"/>
    </row>
    <row r="13" spans="1:6" s="10" customFormat="1" ht="15.75">
      <c r="A13" s="4" t="s">
        <v>4</v>
      </c>
      <c r="B13" s="5" t="s">
        <v>5</v>
      </c>
      <c r="C13" s="29">
        <v>139840.9</v>
      </c>
      <c r="D13" s="20"/>
      <c r="E13" s="20"/>
      <c r="F13" s="20"/>
    </row>
    <row r="14" spans="1:6" s="10" customFormat="1" ht="15.75">
      <c r="A14" s="4" t="s">
        <v>6</v>
      </c>
      <c r="B14" s="5" t="s">
        <v>5</v>
      </c>
      <c r="C14" s="30">
        <v>139840.9</v>
      </c>
      <c r="D14" s="20">
        <v>-28006.8</v>
      </c>
      <c r="E14" s="20"/>
      <c r="F14" s="20"/>
    </row>
    <row r="15" spans="1:6" s="10" customFormat="1" ht="47.25">
      <c r="A15" s="2" t="s">
        <v>72</v>
      </c>
      <c r="B15" s="3" t="s">
        <v>103</v>
      </c>
      <c r="C15" s="31">
        <f>C16</f>
        <v>4855.3</v>
      </c>
      <c r="D15" s="20"/>
      <c r="E15" s="20"/>
      <c r="F15" s="20"/>
    </row>
    <row r="16" spans="1:6" s="10" customFormat="1" ht="47.25">
      <c r="A16" s="4" t="s">
        <v>105</v>
      </c>
      <c r="B16" s="5" t="s">
        <v>104</v>
      </c>
      <c r="C16" s="30">
        <v>4855.3</v>
      </c>
      <c r="D16" s="20"/>
      <c r="E16" s="20"/>
      <c r="F16" s="20"/>
    </row>
    <row r="17" spans="1:6" s="10" customFormat="1" ht="15.75">
      <c r="A17" s="2" t="s">
        <v>7</v>
      </c>
      <c r="B17" s="3" t="s">
        <v>8</v>
      </c>
      <c r="C17" s="28">
        <f>C18+C19+C20</f>
        <v>10053.599999999999</v>
      </c>
      <c r="D17" s="20"/>
      <c r="E17" s="20"/>
      <c r="F17" s="20"/>
    </row>
    <row r="18" spans="1:6" s="10" customFormat="1" ht="30.75" customHeight="1">
      <c r="A18" s="4" t="s">
        <v>9</v>
      </c>
      <c r="B18" s="5" t="s">
        <v>10</v>
      </c>
      <c r="C18" s="30">
        <v>6452.5</v>
      </c>
      <c r="D18" s="20">
        <v>403</v>
      </c>
      <c r="E18" s="20"/>
      <c r="F18" s="20"/>
    </row>
    <row r="19" spans="1:6" s="10" customFormat="1" ht="22.5" customHeight="1">
      <c r="A19" s="4" t="s">
        <v>35</v>
      </c>
      <c r="B19" s="5" t="s">
        <v>120</v>
      </c>
      <c r="C19" s="30">
        <v>3593.8</v>
      </c>
      <c r="D19" s="20">
        <v>-306</v>
      </c>
      <c r="E19" s="20"/>
      <c r="F19" s="20"/>
    </row>
    <row r="20" spans="1:6" s="10" customFormat="1" ht="22.5" customHeight="1">
      <c r="A20" s="4" t="s">
        <v>108</v>
      </c>
      <c r="B20" s="5" t="s">
        <v>109</v>
      </c>
      <c r="C20" s="30">
        <v>7.3</v>
      </c>
      <c r="D20" s="20"/>
      <c r="E20" s="20"/>
      <c r="F20" s="20"/>
    </row>
    <row r="21" spans="1:6" s="10" customFormat="1" ht="15.75">
      <c r="A21" s="2" t="s">
        <v>11</v>
      </c>
      <c r="B21" s="3" t="s">
        <v>12</v>
      </c>
      <c r="C21" s="28">
        <f>C22</f>
        <v>2026.7</v>
      </c>
      <c r="D21" s="20"/>
      <c r="E21" s="20"/>
      <c r="F21" s="20"/>
    </row>
    <row r="22" spans="1:6" s="10" customFormat="1" ht="63" customHeight="1">
      <c r="A22" s="4" t="s">
        <v>56</v>
      </c>
      <c r="B22" s="5" t="s">
        <v>57</v>
      </c>
      <c r="C22" s="30">
        <v>2026.7</v>
      </c>
      <c r="D22" s="20"/>
      <c r="E22" s="20"/>
      <c r="F22" s="20"/>
    </row>
    <row r="23" spans="1:6" s="13" customFormat="1" ht="47.25" customHeight="1">
      <c r="A23" s="2" t="s">
        <v>75</v>
      </c>
      <c r="B23" s="3" t="s">
        <v>76</v>
      </c>
      <c r="C23" s="31">
        <v>74.4</v>
      </c>
      <c r="D23" s="21"/>
      <c r="E23" s="21"/>
      <c r="F23" s="21"/>
    </row>
    <row r="24" spans="1:6" s="10" customFormat="1" ht="48.75" customHeight="1">
      <c r="A24" s="2" t="s">
        <v>13</v>
      </c>
      <c r="B24" s="3" t="s">
        <v>14</v>
      </c>
      <c r="C24" s="28">
        <f>C25</f>
        <v>13050.5</v>
      </c>
      <c r="D24" s="20"/>
      <c r="E24" s="20"/>
      <c r="F24" s="20"/>
    </row>
    <row r="25" spans="1:6" s="10" customFormat="1" ht="110.25" customHeight="1">
      <c r="A25" s="4" t="s">
        <v>15</v>
      </c>
      <c r="B25" s="5" t="s">
        <v>121</v>
      </c>
      <c r="C25" s="29">
        <f>C26+C27</f>
        <v>13050.5</v>
      </c>
      <c r="D25" s="20"/>
      <c r="E25" s="20"/>
      <c r="F25" s="20"/>
    </row>
    <row r="26" spans="1:6" s="10" customFormat="1" ht="79.5" customHeight="1">
      <c r="A26" s="4" t="s">
        <v>16</v>
      </c>
      <c r="B26" s="5" t="s">
        <v>32</v>
      </c>
      <c r="C26" s="30">
        <v>11626.3</v>
      </c>
      <c r="D26" s="20">
        <v>-3019.1</v>
      </c>
      <c r="E26" s="20">
        <v>3214</v>
      </c>
      <c r="F26" s="20"/>
    </row>
    <row r="27" spans="1:6" s="10" customFormat="1" ht="82.5" customHeight="1">
      <c r="A27" s="4" t="s">
        <v>17</v>
      </c>
      <c r="B27" s="5" t="s">
        <v>33</v>
      </c>
      <c r="C27" s="30">
        <v>1424.2</v>
      </c>
      <c r="D27" s="20"/>
      <c r="E27" s="20"/>
      <c r="F27" s="20"/>
    </row>
    <row r="28" spans="1:6" s="10" customFormat="1" ht="31.5">
      <c r="A28" s="2" t="s">
        <v>46</v>
      </c>
      <c r="B28" s="3" t="s">
        <v>122</v>
      </c>
      <c r="C28" s="31">
        <v>642.4</v>
      </c>
      <c r="D28" s="20"/>
      <c r="E28" s="20"/>
      <c r="F28" s="20"/>
    </row>
    <row r="29" spans="1:6" s="10" customFormat="1" ht="31.5">
      <c r="A29" s="2" t="s">
        <v>59</v>
      </c>
      <c r="B29" s="3" t="s">
        <v>61</v>
      </c>
      <c r="C29" s="28">
        <f>C30</f>
        <v>62</v>
      </c>
      <c r="D29" s="20"/>
      <c r="E29" s="20"/>
      <c r="F29" s="20"/>
    </row>
    <row r="30" spans="1:6" s="10" customFormat="1" ht="31.5">
      <c r="A30" s="4" t="s">
        <v>58</v>
      </c>
      <c r="B30" s="5" t="s">
        <v>62</v>
      </c>
      <c r="C30" s="30">
        <v>62</v>
      </c>
      <c r="D30" s="20">
        <v>100</v>
      </c>
      <c r="E30" s="20"/>
      <c r="F30" s="20"/>
    </row>
    <row r="31" spans="1:6" s="10" customFormat="1" ht="47.25" hidden="1">
      <c r="A31" s="4" t="s">
        <v>60</v>
      </c>
      <c r="B31" s="5" t="s">
        <v>63</v>
      </c>
      <c r="C31" s="30"/>
      <c r="D31" s="20"/>
      <c r="E31" s="20"/>
      <c r="F31" s="20"/>
    </row>
    <row r="32" spans="1:6" s="10" customFormat="1" ht="31.5">
      <c r="A32" s="2" t="s">
        <v>69</v>
      </c>
      <c r="B32" s="3" t="s">
        <v>68</v>
      </c>
      <c r="C32" s="31">
        <f>C33+C34</f>
        <v>3089.4</v>
      </c>
      <c r="D32" s="20"/>
      <c r="E32" s="20"/>
      <c r="F32" s="20"/>
    </row>
    <row r="33" spans="1:6" s="10" customFormat="1" ht="63">
      <c r="A33" s="12" t="s">
        <v>71</v>
      </c>
      <c r="B33" s="5" t="s">
        <v>70</v>
      </c>
      <c r="C33" s="31">
        <v>3082.9</v>
      </c>
      <c r="D33" s="20"/>
      <c r="E33" s="20"/>
      <c r="F33" s="20"/>
    </row>
    <row r="34" spans="1:6" s="10" customFormat="1" ht="140.25" customHeight="1">
      <c r="A34" s="39" t="s">
        <v>110</v>
      </c>
      <c r="B34" s="40" t="s">
        <v>111</v>
      </c>
      <c r="C34" s="31">
        <v>6.5</v>
      </c>
      <c r="D34" s="20"/>
      <c r="E34" s="20"/>
      <c r="F34" s="20"/>
    </row>
    <row r="35" spans="1:6" s="10" customFormat="1" ht="18" customHeight="1">
      <c r="A35" s="48" t="s">
        <v>18</v>
      </c>
      <c r="B35" s="49" t="s">
        <v>19</v>
      </c>
      <c r="C35" s="56">
        <v>2324</v>
      </c>
      <c r="D35" s="20"/>
      <c r="E35" s="20"/>
      <c r="F35" s="20"/>
    </row>
    <row r="36" spans="1:6" s="10" customFormat="1" ht="12.75" customHeight="1">
      <c r="A36" s="48"/>
      <c r="B36" s="49"/>
      <c r="C36" s="56"/>
      <c r="D36" s="20"/>
      <c r="E36" s="20"/>
      <c r="F36" s="20"/>
    </row>
    <row r="37" spans="1:6" s="10" customFormat="1" ht="15.75">
      <c r="A37" s="2" t="s">
        <v>20</v>
      </c>
      <c r="B37" s="3" t="s">
        <v>21</v>
      </c>
      <c r="C37" s="28">
        <f>C38</f>
        <v>0</v>
      </c>
      <c r="D37" s="20"/>
      <c r="E37" s="20"/>
      <c r="F37" s="20"/>
    </row>
    <row r="38" spans="1:6" s="10" customFormat="1" ht="15.75">
      <c r="A38" s="4" t="s">
        <v>22</v>
      </c>
      <c r="B38" s="5" t="s">
        <v>77</v>
      </c>
      <c r="C38" s="28">
        <v>0</v>
      </c>
      <c r="D38" s="20"/>
      <c r="E38" s="20"/>
      <c r="F38" s="20"/>
    </row>
    <row r="39" spans="1:6" s="10" customFormat="1" ht="15.75">
      <c r="A39" s="2" t="s">
        <v>23</v>
      </c>
      <c r="B39" s="3" t="s">
        <v>24</v>
      </c>
      <c r="C39" s="28">
        <f>C40</f>
        <v>405330.6</v>
      </c>
      <c r="D39" s="20"/>
      <c r="E39" s="20"/>
      <c r="F39" s="20"/>
    </row>
    <row r="40" spans="1:6" s="10" customFormat="1" ht="47.25">
      <c r="A40" s="2" t="s">
        <v>45</v>
      </c>
      <c r="B40" s="3" t="s">
        <v>47</v>
      </c>
      <c r="C40" s="28">
        <f>C41+C44+C49+C56+C63+C64</f>
        <v>405330.6</v>
      </c>
      <c r="D40" s="20"/>
      <c r="E40" s="20"/>
      <c r="F40" s="20"/>
    </row>
    <row r="41" spans="1:6" s="10" customFormat="1" ht="38.25" customHeight="1">
      <c r="A41" s="24" t="s">
        <v>97</v>
      </c>
      <c r="B41" s="16" t="s">
        <v>48</v>
      </c>
      <c r="C41" s="28">
        <f>C43+C42</f>
        <v>9454.9</v>
      </c>
      <c r="D41" s="20"/>
      <c r="E41" s="20"/>
      <c r="F41" s="20"/>
    </row>
    <row r="42" spans="1:6" s="10" customFormat="1" ht="45.75" customHeight="1">
      <c r="A42" s="24" t="s">
        <v>112</v>
      </c>
      <c r="B42" s="17" t="s">
        <v>113</v>
      </c>
      <c r="C42" s="29">
        <v>776.9</v>
      </c>
      <c r="D42" s="20"/>
      <c r="E42" s="20"/>
      <c r="F42" s="20"/>
    </row>
    <row r="43" spans="1:6" s="10" customFormat="1" ht="51" customHeight="1">
      <c r="A43" s="4" t="s">
        <v>96</v>
      </c>
      <c r="B43" s="17" t="s">
        <v>95</v>
      </c>
      <c r="C43" s="29">
        <v>8678</v>
      </c>
      <c r="D43" s="20"/>
      <c r="E43" s="20"/>
      <c r="F43" s="20"/>
    </row>
    <row r="44" spans="1:6" s="10" customFormat="1" ht="51" customHeight="1">
      <c r="A44" s="2" t="s">
        <v>28</v>
      </c>
      <c r="B44" s="16" t="s">
        <v>49</v>
      </c>
      <c r="C44" s="28">
        <f>C48+C46+C45+C47</f>
        <v>145804.5</v>
      </c>
      <c r="D44" s="20"/>
      <c r="E44" s="20"/>
      <c r="F44" s="20"/>
    </row>
    <row r="45" spans="1:6" s="10" customFormat="1" ht="115.5" customHeight="1">
      <c r="A45" s="42" t="s">
        <v>80</v>
      </c>
      <c r="B45" s="43" t="s">
        <v>98</v>
      </c>
      <c r="C45" s="30">
        <v>490</v>
      </c>
      <c r="D45" s="20"/>
      <c r="E45" s="20"/>
      <c r="F45" s="20"/>
    </row>
    <row r="46" spans="1:6" s="10" customFormat="1" ht="41.25" customHeight="1">
      <c r="A46" s="42" t="s">
        <v>81</v>
      </c>
      <c r="B46" s="43" t="s">
        <v>78</v>
      </c>
      <c r="C46" s="30">
        <v>2057.1</v>
      </c>
      <c r="D46" s="20"/>
      <c r="E46" s="20"/>
      <c r="F46" s="20"/>
    </row>
    <row r="47" spans="1:6" s="10" customFormat="1" ht="75.75" customHeight="1">
      <c r="A47" s="42" t="s">
        <v>114</v>
      </c>
      <c r="B47" s="43" t="s">
        <v>123</v>
      </c>
      <c r="C47" s="30">
        <v>38591</v>
      </c>
      <c r="D47" s="20"/>
      <c r="E47" s="20"/>
      <c r="F47" s="20"/>
    </row>
    <row r="48" spans="1:6" s="6" customFormat="1" ht="38.25" customHeight="1">
      <c r="A48" s="4" t="s">
        <v>29</v>
      </c>
      <c r="B48" s="17" t="s">
        <v>25</v>
      </c>
      <c r="C48" s="30">
        <v>104666.4</v>
      </c>
      <c r="D48" s="22">
        <f>0.9+49335.8+23741.9</f>
        <v>73078.6</v>
      </c>
      <c r="E48" s="22">
        <v>73078.6</v>
      </c>
      <c r="F48" s="22"/>
    </row>
    <row r="49" spans="1:6" s="6" customFormat="1" ht="35.25" customHeight="1">
      <c r="A49" s="2" t="s">
        <v>27</v>
      </c>
      <c r="B49" s="16" t="s">
        <v>50</v>
      </c>
      <c r="C49" s="28">
        <f>C50+C51+C52+C54+C55</f>
        <v>220609.8</v>
      </c>
      <c r="D49" s="22"/>
      <c r="E49" s="22"/>
      <c r="F49" s="22"/>
    </row>
    <row r="50" spans="1:6" s="6" customFormat="1" ht="47.25" customHeight="1">
      <c r="A50" s="4" t="s">
        <v>30</v>
      </c>
      <c r="B50" s="17" t="s">
        <v>51</v>
      </c>
      <c r="C50" s="30">
        <v>739.1</v>
      </c>
      <c r="D50" s="22"/>
      <c r="E50" s="22"/>
      <c r="F50" s="22"/>
    </row>
    <row r="51" spans="1:6" s="6" customFormat="1" ht="73.5" customHeight="1">
      <c r="A51" s="4" t="s">
        <v>115</v>
      </c>
      <c r="B51" s="44" t="s">
        <v>116</v>
      </c>
      <c r="C51" s="30">
        <v>30.6</v>
      </c>
      <c r="D51" s="22"/>
      <c r="E51" s="22"/>
      <c r="F51" s="22"/>
    </row>
    <row r="52" spans="1:6" s="6" customFormat="1" ht="73.5" customHeight="1">
      <c r="A52" s="4" t="s">
        <v>54</v>
      </c>
      <c r="B52" s="17" t="s">
        <v>55</v>
      </c>
      <c r="C52" s="30">
        <v>1418.7</v>
      </c>
      <c r="D52" s="22"/>
      <c r="E52" s="22"/>
      <c r="F52" s="22"/>
    </row>
    <row r="53" spans="1:6" s="6" customFormat="1" ht="49.5" customHeight="1" hidden="1">
      <c r="A53" s="11" t="s">
        <v>67</v>
      </c>
      <c r="B53" s="15" t="s">
        <v>66</v>
      </c>
      <c r="C53" s="30"/>
      <c r="D53" s="22"/>
      <c r="E53" s="22"/>
      <c r="F53" s="22"/>
    </row>
    <row r="54" spans="1:6" s="6" customFormat="1" ht="49.5" customHeight="1">
      <c r="A54" s="11" t="s">
        <v>117</v>
      </c>
      <c r="B54" s="15" t="s">
        <v>118</v>
      </c>
      <c r="C54" s="30">
        <v>1104.6</v>
      </c>
      <c r="D54" s="22"/>
      <c r="E54" s="22"/>
      <c r="F54" s="22"/>
    </row>
    <row r="55" spans="1:6" s="10" customFormat="1" ht="50.25" customHeight="1">
      <c r="A55" s="4" t="s">
        <v>37</v>
      </c>
      <c r="B55" s="5" t="s">
        <v>38</v>
      </c>
      <c r="C55" s="30">
        <v>217316.8</v>
      </c>
      <c r="D55" s="20"/>
      <c r="E55" s="20"/>
      <c r="F55" s="20"/>
    </row>
    <row r="56" spans="1:6" s="10" customFormat="1" ht="15.75">
      <c r="A56" s="2" t="s">
        <v>39</v>
      </c>
      <c r="B56" s="3" t="s">
        <v>40</v>
      </c>
      <c r="C56" s="28">
        <f>C57+C58+C59+C60+C61+C62</f>
        <v>31394.700000000004</v>
      </c>
      <c r="D56" s="20"/>
      <c r="E56" s="20"/>
      <c r="F56" s="20"/>
    </row>
    <row r="57" spans="1:6" s="10" customFormat="1" ht="78.75" customHeight="1">
      <c r="A57" s="7" t="s">
        <v>41</v>
      </c>
      <c r="B57" s="15" t="s">
        <v>52</v>
      </c>
      <c r="C57" s="29">
        <v>20897</v>
      </c>
      <c r="D57" s="20">
        <v>11063</v>
      </c>
      <c r="E57" s="20"/>
      <c r="F57" s="20"/>
    </row>
    <row r="58" spans="1:6" s="10" customFormat="1" ht="78.75" customHeight="1">
      <c r="A58" s="7" t="s">
        <v>42</v>
      </c>
      <c r="B58" s="5" t="s">
        <v>43</v>
      </c>
      <c r="C58" s="29">
        <v>10.2</v>
      </c>
      <c r="D58" s="20"/>
      <c r="E58" s="20"/>
      <c r="F58" s="20"/>
    </row>
    <row r="59" spans="1:6" s="10" customFormat="1" ht="111.75" customHeight="1">
      <c r="A59" s="7" t="s">
        <v>93</v>
      </c>
      <c r="B59" s="18" t="s">
        <v>94</v>
      </c>
      <c r="C59" s="29">
        <v>51.7</v>
      </c>
      <c r="D59" s="20"/>
      <c r="E59" s="20"/>
      <c r="F59" s="20"/>
    </row>
    <row r="60" spans="1:6" s="10" customFormat="1" ht="86.25" customHeight="1">
      <c r="A60" s="7" t="s">
        <v>99</v>
      </c>
      <c r="B60" s="41" t="s">
        <v>124</v>
      </c>
      <c r="C60" s="29">
        <v>100</v>
      </c>
      <c r="D60" s="20"/>
      <c r="E60" s="20"/>
      <c r="F60" s="20"/>
    </row>
    <row r="61" spans="1:6" s="10" customFormat="1" ht="115.5" customHeight="1">
      <c r="A61" s="7" t="s">
        <v>91</v>
      </c>
      <c r="B61" s="25" t="s">
        <v>125</v>
      </c>
      <c r="C61" s="30">
        <v>5435.2</v>
      </c>
      <c r="D61" s="20"/>
      <c r="E61" s="20">
        <v>15623.9</v>
      </c>
      <c r="F61" s="20"/>
    </row>
    <row r="62" spans="1:6" s="10" customFormat="1" ht="34.5" customHeight="1">
      <c r="A62" s="8" t="s">
        <v>44</v>
      </c>
      <c r="B62" s="17" t="s">
        <v>53</v>
      </c>
      <c r="C62" s="30">
        <v>4900.6</v>
      </c>
      <c r="D62" s="20"/>
      <c r="E62" s="20"/>
      <c r="F62" s="20"/>
    </row>
    <row r="63" spans="1:6" s="10" customFormat="1" ht="126.75" customHeight="1">
      <c r="A63" s="8" t="s">
        <v>83</v>
      </c>
      <c r="B63" s="19" t="s">
        <v>85</v>
      </c>
      <c r="C63" s="30">
        <v>9.3</v>
      </c>
      <c r="D63" s="20"/>
      <c r="E63" s="20"/>
      <c r="F63" s="20"/>
    </row>
    <row r="64" spans="1:6" s="10" customFormat="1" ht="72" customHeight="1">
      <c r="A64" s="8" t="s">
        <v>84</v>
      </c>
      <c r="B64" s="19" t="s">
        <v>86</v>
      </c>
      <c r="C64" s="30">
        <v>-1942.6</v>
      </c>
      <c r="D64" s="20"/>
      <c r="E64" s="20"/>
      <c r="F64" s="20"/>
    </row>
    <row r="65" spans="1:6" s="10" customFormat="1" ht="15.75">
      <c r="A65" s="2" t="s">
        <v>26</v>
      </c>
      <c r="B65" s="3"/>
      <c r="C65" s="28">
        <f>C11+C39</f>
        <v>581349.7999999999</v>
      </c>
      <c r="D65" s="20">
        <f>SUM(D11:D64)</f>
        <v>53312.70000000001</v>
      </c>
      <c r="E65" s="20"/>
      <c r="F65" s="20"/>
    </row>
    <row r="66" spans="1:6" s="10" customFormat="1" ht="15.75" hidden="1">
      <c r="A66" s="10" t="s">
        <v>73</v>
      </c>
      <c r="C66" s="32">
        <f>C11-C13+15074</f>
        <v>51252.29999999999</v>
      </c>
      <c r="D66" s="20"/>
      <c r="E66" s="20"/>
      <c r="F66" s="20"/>
    </row>
    <row r="67" spans="1:6" s="10" customFormat="1" ht="15.75" hidden="1">
      <c r="A67" s="10" t="s">
        <v>74</v>
      </c>
      <c r="C67" s="33">
        <f>(C66*8.5)/100</f>
        <v>4356.445499999999</v>
      </c>
      <c r="D67" s="20"/>
      <c r="E67" s="20"/>
      <c r="F67" s="20"/>
    </row>
    <row r="68" spans="3:6" s="10" customFormat="1" ht="15.75" hidden="1">
      <c r="C68" s="32">
        <f>C65+C67</f>
        <v>585706.2455</v>
      </c>
      <c r="D68" s="20"/>
      <c r="E68" s="20"/>
      <c r="F68" s="20"/>
    </row>
    <row r="69" spans="3:6" s="10" customFormat="1" ht="15.75" hidden="1">
      <c r="C69" s="33"/>
      <c r="D69" s="20"/>
      <c r="E69" s="20"/>
      <c r="F69" s="20"/>
    </row>
    <row r="70" spans="3:6" s="10" customFormat="1" ht="15.75">
      <c r="C70" s="32"/>
      <c r="D70" s="20"/>
      <c r="E70" s="20"/>
      <c r="F70" s="20"/>
    </row>
    <row r="71" spans="3:6" s="10" customFormat="1" ht="15.75">
      <c r="C71" s="34"/>
      <c r="D71" s="20"/>
      <c r="E71" s="20"/>
      <c r="F71" s="20"/>
    </row>
    <row r="72" spans="3:6" s="10" customFormat="1" ht="12.75">
      <c r="C72" s="35"/>
      <c r="D72" s="20"/>
      <c r="E72" s="20"/>
      <c r="F72" s="20"/>
    </row>
    <row r="73" spans="3:6" s="10" customFormat="1" ht="12.75">
      <c r="C73" s="26"/>
      <c r="D73" s="20"/>
      <c r="E73" s="20"/>
      <c r="F73" s="20"/>
    </row>
    <row r="74" spans="3:6" s="10" customFormat="1" ht="12.75">
      <c r="C74" s="26"/>
      <c r="D74" s="20"/>
      <c r="E74" s="20"/>
      <c r="F74" s="20"/>
    </row>
    <row r="75" spans="3:6" s="10" customFormat="1" ht="12.75">
      <c r="C75" s="26"/>
      <c r="D75" s="20"/>
      <c r="E75" s="20"/>
      <c r="F75" s="20"/>
    </row>
    <row r="76" spans="3:6" s="10" customFormat="1" ht="12.75">
      <c r="C76" s="26"/>
      <c r="D76" s="20"/>
      <c r="E76" s="20"/>
      <c r="F76" s="20"/>
    </row>
    <row r="77" spans="3:6" s="10" customFormat="1" ht="12.75">
      <c r="C77" s="26"/>
      <c r="D77" s="20"/>
      <c r="E77" s="20"/>
      <c r="F77" s="20"/>
    </row>
    <row r="78" spans="3:6" s="10" customFormat="1" ht="12.75">
      <c r="C78" s="26"/>
      <c r="D78" s="20"/>
      <c r="E78" s="20"/>
      <c r="F78" s="20"/>
    </row>
    <row r="79" spans="3:6" s="10" customFormat="1" ht="12.75">
      <c r="C79" s="26"/>
      <c r="D79" s="20"/>
      <c r="E79" s="20"/>
      <c r="F79" s="20"/>
    </row>
    <row r="80" spans="3:6" s="10" customFormat="1" ht="12.75">
      <c r="C80" s="26"/>
      <c r="D80" s="20"/>
      <c r="E80" s="20"/>
      <c r="F80" s="20"/>
    </row>
    <row r="81" spans="3:6" s="10" customFormat="1" ht="12.75">
      <c r="C81" s="26"/>
      <c r="D81" s="20"/>
      <c r="E81" s="20"/>
      <c r="F81" s="20"/>
    </row>
    <row r="82" spans="3:6" s="10" customFormat="1" ht="12.75">
      <c r="C82" s="26"/>
      <c r="D82" s="20"/>
      <c r="E82" s="20"/>
      <c r="F82" s="20"/>
    </row>
    <row r="83" spans="3:6" s="10" customFormat="1" ht="12.75">
      <c r="C83" s="26"/>
      <c r="D83" s="20"/>
      <c r="E83" s="20"/>
      <c r="F83" s="20"/>
    </row>
    <row r="84" spans="3:6" s="10" customFormat="1" ht="12.75">
      <c r="C84" s="26"/>
      <c r="D84" s="20"/>
      <c r="E84" s="20"/>
      <c r="F84" s="20"/>
    </row>
    <row r="85" spans="3:6" s="10" customFormat="1" ht="12.75">
      <c r="C85" s="26"/>
      <c r="D85" s="20"/>
      <c r="E85" s="20"/>
      <c r="F85" s="20"/>
    </row>
    <row r="86" spans="3:6" s="10" customFormat="1" ht="12.75">
      <c r="C86" s="26"/>
      <c r="D86" s="20"/>
      <c r="E86" s="20"/>
      <c r="F86" s="20"/>
    </row>
    <row r="87" spans="3:6" s="10" customFormat="1" ht="12.75">
      <c r="C87" s="26"/>
      <c r="D87" s="20"/>
      <c r="E87" s="20"/>
      <c r="F87" s="20"/>
    </row>
    <row r="88" spans="3:6" s="10" customFormat="1" ht="12.75">
      <c r="C88" s="26"/>
      <c r="D88" s="20"/>
      <c r="E88" s="20"/>
      <c r="F88" s="20"/>
    </row>
    <row r="89" spans="3:6" s="10" customFormat="1" ht="12.75">
      <c r="C89" s="26"/>
      <c r="D89" s="20"/>
      <c r="E89" s="20"/>
      <c r="F89" s="20"/>
    </row>
    <row r="90" spans="3:6" s="10" customFormat="1" ht="12.75">
      <c r="C90" s="26"/>
      <c r="D90" s="20"/>
      <c r="E90" s="20"/>
      <c r="F90" s="20"/>
    </row>
    <row r="91" spans="3:6" s="10" customFormat="1" ht="12.75">
      <c r="C91" s="26"/>
      <c r="D91" s="20"/>
      <c r="E91" s="20"/>
      <c r="F91" s="20"/>
    </row>
    <row r="92" spans="3:6" s="10" customFormat="1" ht="12.75">
      <c r="C92" s="26"/>
      <c r="D92" s="20"/>
      <c r="E92" s="20"/>
      <c r="F92" s="20"/>
    </row>
    <row r="93" spans="3:6" s="10" customFormat="1" ht="12.75">
      <c r="C93" s="26"/>
      <c r="D93" s="20"/>
      <c r="E93" s="20"/>
      <c r="F93" s="20"/>
    </row>
    <row r="94" spans="3:6" s="10" customFormat="1" ht="12.75">
      <c r="C94" s="26"/>
      <c r="D94" s="20"/>
      <c r="E94" s="20"/>
      <c r="F94" s="20"/>
    </row>
    <row r="95" spans="3:6" s="10" customFormat="1" ht="12.75">
      <c r="C95" s="26"/>
      <c r="D95" s="20"/>
      <c r="E95" s="20"/>
      <c r="F95" s="20"/>
    </row>
    <row r="96" spans="3:6" s="10" customFormat="1" ht="12.75">
      <c r="C96" s="26"/>
      <c r="D96" s="20"/>
      <c r="E96" s="20"/>
      <c r="F96" s="20"/>
    </row>
    <row r="97" spans="3:6" s="10" customFormat="1" ht="12.75">
      <c r="C97" s="26"/>
      <c r="D97" s="20"/>
      <c r="E97" s="20"/>
      <c r="F97" s="20"/>
    </row>
    <row r="98" spans="3:6" s="10" customFormat="1" ht="12.75">
      <c r="C98" s="26"/>
      <c r="D98" s="20"/>
      <c r="E98" s="20"/>
      <c r="F98" s="20"/>
    </row>
    <row r="99" spans="3:6" s="10" customFormat="1" ht="12.75">
      <c r="C99" s="26"/>
      <c r="D99" s="20"/>
      <c r="E99" s="20"/>
      <c r="F99" s="20"/>
    </row>
    <row r="100" spans="3:6" s="10" customFormat="1" ht="12.75">
      <c r="C100" s="26"/>
      <c r="D100" s="20"/>
      <c r="E100" s="20"/>
      <c r="F100" s="20"/>
    </row>
    <row r="101" spans="3:6" s="10" customFormat="1" ht="12.75">
      <c r="C101" s="26"/>
      <c r="D101" s="20"/>
      <c r="E101" s="20"/>
      <c r="F101" s="20"/>
    </row>
    <row r="102" spans="3:6" s="10" customFormat="1" ht="12.75">
      <c r="C102" s="26"/>
      <c r="D102" s="20"/>
      <c r="E102" s="20"/>
      <c r="F102" s="20"/>
    </row>
    <row r="103" spans="3:6" s="10" customFormat="1" ht="12.75">
      <c r="C103" s="26"/>
      <c r="D103" s="20"/>
      <c r="E103" s="20"/>
      <c r="F103" s="20"/>
    </row>
    <row r="104" spans="3:6" s="10" customFormat="1" ht="12.75">
      <c r="C104" s="26"/>
      <c r="D104" s="20"/>
      <c r="E104" s="20"/>
      <c r="F104" s="20"/>
    </row>
    <row r="105" spans="3:6" s="10" customFormat="1" ht="12.75">
      <c r="C105" s="26"/>
      <c r="D105" s="20"/>
      <c r="E105" s="20"/>
      <c r="F105" s="20"/>
    </row>
    <row r="106" spans="3:6" s="10" customFormat="1" ht="12.75">
      <c r="C106" s="26"/>
      <c r="D106" s="20"/>
      <c r="E106" s="20"/>
      <c r="F106" s="20"/>
    </row>
    <row r="107" spans="3:6" s="10" customFormat="1" ht="12.75">
      <c r="C107" s="26"/>
      <c r="D107" s="20"/>
      <c r="E107" s="20"/>
      <c r="F107" s="20"/>
    </row>
    <row r="108" spans="3:6" s="10" customFormat="1" ht="12.75">
      <c r="C108" s="26"/>
      <c r="D108" s="20"/>
      <c r="E108" s="20"/>
      <c r="F108" s="20"/>
    </row>
    <row r="109" spans="3:6" s="10" customFormat="1" ht="12.75">
      <c r="C109" s="26"/>
      <c r="D109" s="20"/>
      <c r="E109" s="20"/>
      <c r="F109" s="20"/>
    </row>
    <row r="110" spans="3:6" s="10" customFormat="1" ht="12.75">
      <c r="C110" s="26"/>
      <c r="D110" s="20"/>
      <c r="E110" s="20"/>
      <c r="F110" s="20"/>
    </row>
    <row r="111" spans="3:6" s="10" customFormat="1" ht="12.75">
      <c r="C111" s="26"/>
      <c r="D111" s="20"/>
      <c r="E111" s="20"/>
      <c r="F111" s="20"/>
    </row>
    <row r="112" spans="3:6" s="10" customFormat="1" ht="12.75">
      <c r="C112" s="26"/>
      <c r="D112" s="20"/>
      <c r="E112" s="20"/>
      <c r="F112" s="20"/>
    </row>
    <row r="113" spans="3:6" s="10" customFormat="1" ht="12.75">
      <c r="C113" s="26"/>
      <c r="D113" s="20"/>
      <c r="E113" s="20"/>
      <c r="F113" s="20"/>
    </row>
    <row r="114" spans="3:6" s="10" customFormat="1" ht="12.75">
      <c r="C114" s="26"/>
      <c r="D114" s="20"/>
      <c r="E114" s="20"/>
      <c r="F114" s="20"/>
    </row>
    <row r="115" spans="3:6" s="10" customFormat="1" ht="12.75">
      <c r="C115" s="26"/>
      <c r="D115" s="20"/>
      <c r="E115" s="20"/>
      <c r="F115" s="20"/>
    </row>
    <row r="116" spans="3:6" s="10" customFormat="1" ht="12.75">
      <c r="C116" s="26"/>
      <c r="D116" s="20"/>
      <c r="E116" s="20"/>
      <c r="F116" s="20"/>
    </row>
    <row r="117" spans="3:6" s="10" customFormat="1" ht="12.75">
      <c r="C117" s="26"/>
      <c r="D117" s="20"/>
      <c r="E117" s="20"/>
      <c r="F117" s="20"/>
    </row>
    <row r="118" spans="3:6" s="10" customFormat="1" ht="12.75">
      <c r="C118" s="26"/>
      <c r="D118" s="20"/>
      <c r="E118" s="20"/>
      <c r="F118" s="20"/>
    </row>
    <row r="119" spans="3:6" s="10" customFormat="1" ht="12.75">
      <c r="C119" s="26"/>
      <c r="D119" s="20"/>
      <c r="E119" s="20"/>
      <c r="F119" s="20"/>
    </row>
    <row r="120" spans="3:6" s="10" customFormat="1" ht="12.75">
      <c r="C120" s="26"/>
      <c r="D120" s="20"/>
      <c r="E120" s="20"/>
      <c r="F120" s="20"/>
    </row>
    <row r="121" spans="3:6" s="10" customFormat="1" ht="12.75">
      <c r="C121" s="26"/>
      <c r="D121" s="20"/>
      <c r="E121" s="20"/>
      <c r="F121" s="20"/>
    </row>
    <row r="122" spans="3:6" s="10" customFormat="1" ht="12.75">
      <c r="C122" s="26"/>
      <c r="D122" s="20"/>
      <c r="E122" s="20"/>
      <c r="F122" s="20"/>
    </row>
    <row r="123" spans="3:6" s="10" customFormat="1" ht="12.75">
      <c r="C123" s="26"/>
      <c r="D123" s="20"/>
      <c r="E123" s="20"/>
      <c r="F123" s="20"/>
    </row>
    <row r="124" spans="3:6" s="10" customFormat="1" ht="12.75">
      <c r="C124" s="26"/>
      <c r="D124" s="20"/>
      <c r="E124" s="20"/>
      <c r="F124" s="20"/>
    </row>
    <row r="125" spans="3:6" s="10" customFormat="1" ht="12.75">
      <c r="C125" s="26"/>
      <c r="D125" s="20"/>
      <c r="E125" s="20"/>
      <c r="F125" s="20"/>
    </row>
    <row r="126" spans="3:6" s="10" customFormat="1" ht="12.75">
      <c r="C126" s="26"/>
      <c r="D126" s="20"/>
      <c r="E126" s="20"/>
      <c r="F126" s="20"/>
    </row>
    <row r="127" spans="3:6" s="10" customFormat="1" ht="12.75">
      <c r="C127" s="26"/>
      <c r="D127" s="20"/>
      <c r="E127" s="20"/>
      <c r="F127" s="20"/>
    </row>
    <row r="128" spans="3:6" s="10" customFormat="1" ht="12.75">
      <c r="C128" s="26"/>
      <c r="D128" s="20"/>
      <c r="E128" s="20"/>
      <c r="F128" s="20"/>
    </row>
    <row r="129" spans="3:6" s="10" customFormat="1" ht="12.75">
      <c r="C129" s="26"/>
      <c r="D129" s="20"/>
      <c r="E129" s="20"/>
      <c r="F129" s="20"/>
    </row>
    <row r="130" spans="3:6" s="10" customFormat="1" ht="12.75">
      <c r="C130" s="26"/>
      <c r="D130" s="20"/>
      <c r="E130" s="20"/>
      <c r="F130" s="20"/>
    </row>
    <row r="131" spans="3:6" s="10" customFormat="1" ht="12.75">
      <c r="C131" s="26"/>
      <c r="D131" s="20"/>
      <c r="E131" s="20"/>
      <c r="F131" s="20"/>
    </row>
    <row r="132" spans="3:6" s="10" customFormat="1" ht="12.75">
      <c r="C132" s="26"/>
      <c r="D132" s="20"/>
      <c r="E132" s="20"/>
      <c r="F132" s="20"/>
    </row>
    <row r="133" spans="3:6" s="10" customFormat="1" ht="12.75">
      <c r="C133" s="26"/>
      <c r="D133" s="20"/>
      <c r="E133" s="20"/>
      <c r="F133" s="20"/>
    </row>
  </sheetData>
  <sheetProtection/>
  <mergeCells count="11">
    <mergeCell ref="A9:A10"/>
    <mergeCell ref="A1:C1"/>
    <mergeCell ref="A2:C2"/>
    <mergeCell ref="A3:C3"/>
    <mergeCell ref="B4:C4"/>
    <mergeCell ref="C35:C36"/>
    <mergeCell ref="B9:B10"/>
    <mergeCell ref="A35:A36"/>
    <mergeCell ref="A6:C6"/>
    <mergeCell ref="C9:C10"/>
    <mergeCell ref="B35:B36"/>
  </mergeCells>
  <printOptions/>
  <pageMargins left="0.984251968503937" right="0.31496062992125984" top="0.5118110236220472" bottom="0.2362204724409449" header="0.5118110236220472" footer="0.196850393700787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2017-06-19T05:22:05Z</cp:lastPrinted>
  <dcterms:created xsi:type="dcterms:W3CDTF">2007-10-27T05:35:11Z</dcterms:created>
  <dcterms:modified xsi:type="dcterms:W3CDTF">2017-06-19T05:22:55Z</dcterms:modified>
  <cp:category/>
  <cp:version/>
  <cp:contentType/>
  <cp:contentStatus/>
</cp:coreProperties>
</file>